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3"/>
  <workbookPr/>
  <mc:AlternateContent xmlns:mc="http://schemas.openxmlformats.org/markup-compatibility/2006">
    <mc:Choice Requires="x15">
      <x15ac:absPath xmlns:x15ac="http://schemas.microsoft.com/office/spreadsheetml/2010/11/ac" url="/Users/henrykranendonk/Desktop/"/>
    </mc:Choice>
  </mc:AlternateContent>
  <xr:revisionPtr revIDLastSave="0" documentId="8_{D0C75540-8D6A-FA45-BDD5-BE6EC14E6920}" xr6:coauthVersionLast="45" xr6:coauthVersionMax="45" xr10:uidLastSave="{00000000-0000-0000-0000-000000000000}"/>
  <bookViews>
    <workbookView xWindow="1480" yWindow="520" windowWidth="29920" windowHeight="1946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5" i="1" l="1"/>
  <c r="D25" i="1"/>
  <c r="F24" i="1"/>
  <c r="C22" i="1"/>
  <c r="F23" i="1" s="1"/>
  <c r="G24" i="1" s="1"/>
  <c r="C21" i="1"/>
  <c r="F22" i="1" s="1"/>
  <c r="G23" i="1" s="1"/>
  <c r="H24" i="1" s="1"/>
  <c r="C20" i="1"/>
  <c r="F21" i="1" s="1"/>
  <c r="G22" i="1" s="1"/>
  <c r="C19" i="1"/>
  <c r="F20" i="1" s="1"/>
  <c r="C18" i="1"/>
  <c r="F19" i="1" s="1"/>
  <c r="C17" i="1"/>
  <c r="F18" i="1"/>
  <c r="C16" i="1"/>
  <c r="F17" i="1" s="1"/>
  <c r="C15" i="1"/>
  <c r="F16" i="1" s="1"/>
  <c r="C14" i="1"/>
  <c r="F15" i="1" s="1"/>
  <c r="C13" i="1"/>
  <c r="F14" i="1"/>
  <c r="G15" i="1" s="1"/>
  <c r="C12" i="1"/>
  <c r="F13" i="1" s="1"/>
  <c r="G14" i="1" s="1"/>
  <c r="C11" i="1"/>
  <c r="F12" i="1" s="1"/>
  <c r="C10" i="1"/>
  <c r="F11" i="1" s="1"/>
  <c r="G12" i="1" s="1"/>
  <c r="C9" i="1"/>
  <c r="F10" i="1"/>
  <c r="C8" i="1"/>
  <c r="F9" i="1" s="1"/>
  <c r="C7" i="1"/>
  <c r="F8" i="1" s="1"/>
  <c r="G9" i="1" s="1"/>
  <c r="C6" i="1"/>
  <c r="F7" i="1" s="1"/>
  <c r="C5" i="1"/>
  <c r="F6" i="1" s="1"/>
  <c r="G7" i="1" s="1"/>
  <c r="H8" i="1" s="1"/>
  <c r="I9" i="1" s="1"/>
  <c r="J10" i="1" s="1"/>
  <c r="K11" i="1" s="1"/>
  <c r="L12" i="1" s="1"/>
  <c r="C4" i="1"/>
  <c r="F5" i="1" s="1"/>
  <c r="E2" i="1"/>
  <c r="D2" i="1"/>
  <c r="H16" i="1" l="1"/>
  <c r="I17" i="1" s="1"/>
  <c r="J18" i="1" s="1"/>
  <c r="K19" i="1" s="1"/>
  <c r="L20" i="1" s="1"/>
  <c r="H10" i="1"/>
  <c r="I11" i="1" s="1"/>
  <c r="J12" i="1" s="1"/>
  <c r="K13" i="1" s="1"/>
  <c r="L14" i="1" s="1"/>
  <c r="H13" i="1"/>
  <c r="I14" i="1" s="1"/>
  <c r="J15" i="1" s="1"/>
  <c r="K16" i="1" s="1"/>
  <c r="L17" i="1" s="1"/>
  <c r="G20" i="1"/>
  <c r="H21" i="1" s="1"/>
  <c r="I22" i="1" s="1"/>
  <c r="J23" i="1" s="1"/>
  <c r="K24" i="1" s="1"/>
  <c r="G8" i="1"/>
  <c r="H9" i="1" s="1"/>
  <c r="I10" i="1" s="1"/>
  <c r="J11" i="1" s="1"/>
  <c r="K12" i="1" s="1"/>
  <c r="L13" i="1" s="1"/>
  <c r="G11" i="1"/>
  <c r="H12" i="1" s="1"/>
  <c r="I13" i="1" s="1"/>
  <c r="J14" i="1" s="1"/>
  <c r="K15" i="1" s="1"/>
  <c r="L16" i="1" s="1"/>
  <c r="G16" i="1"/>
  <c r="H17" i="1" s="1"/>
  <c r="I18" i="1" s="1"/>
  <c r="J19" i="1" s="1"/>
  <c r="K20" i="1" s="1"/>
  <c r="L21" i="1" s="1"/>
  <c r="G19" i="1"/>
  <c r="H20" i="1" s="1"/>
  <c r="I21" i="1" s="1"/>
  <c r="J22" i="1" s="1"/>
  <c r="K23" i="1" s="1"/>
  <c r="L24" i="1" s="1"/>
  <c r="H15" i="1"/>
  <c r="I16" i="1" s="1"/>
  <c r="J17" i="1" s="1"/>
  <c r="K18" i="1" s="1"/>
  <c r="L19" i="1" s="1"/>
  <c r="H23" i="1"/>
  <c r="I24" i="1" s="1"/>
  <c r="G10" i="1"/>
  <c r="H11" i="1" s="1"/>
  <c r="I12" i="1" s="1"/>
  <c r="J13" i="1" s="1"/>
  <c r="K14" i="1" s="1"/>
  <c r="L15" i="1" s="1"/>
  <c r="G18" i="1"/>
  <c r="H19" i="1" s="1"/>
  <c r="I20" i="1" s="1"/>
  <c r="J21" i="1" s="1"/>
  <c r="K22" i="1" s="1"/>
  <c r="L23" i="1" s="1"/>
  <c r="F4" i="1"/>
  <c r="G6" i="1"/>
  <c r="H7" i="1" s="1"/>
  <c r="I8" i="1" s="1"/>
  <c r="J9" i="1" s="1"/>
  <c r="K10" i="1" s="1"/>
  <c r="L11" i="1" s="1"/>
  <c r="G17" i="1"/>
  <c r="H18" i="1" s="1"/>
  <c r="I19" i="1" s="1"/>
  <c r="J20" i="1" s="1"/>
  <c r="K21" i="1" s="1"/>
  <c r="L22" i="1" s="1"/>
  <c r="G21" i="1"/>
  <c r="H22" i="1" s="1"/>
  <c r="I23" i="1" s="1"/>
  <c r="J24" i="1" s="1"/>
  <c r="G13" i="1"/>
  <c r="H14" i="1" s="1"/>
  <c r="I15" i="1" s="1"/>
  <c r="J16" i="1" s="1"/>
  <c r="K17" i="1" s="1"/>
  <c r="L18" i="1" s="1"/>
  <c r="G5" i="1" l="1"/>
  <c r="F25" i="1"/>
  <c r="H6" i="1" l="1"/>
  <c r="I7" i="1" s="1"/>
  <c r="J8" i="1" s="1"/>
  <c r="K9" i="1" s="1"/>
  <c r="L10" i="1" s="1"/>
  <c r="G4" i="1"/>
  <c r="G25" i="1" l="1"/>
  <c r="H5" i="1"/>
  <c r="I6" i="1" l="1"/>
  <c r="J7" i="1" s="1"/>
  <c r="K8" i="1" s="1"/>
  <c r="L9" i="1" s="1"/>
  <c r="H4" i="1"/>
  <c r="I5" i="1" l="1"/>
  <c r="H25" i="1"/>
  <c r="I4" i="1" l="1"/>
  <c r="J6" i="1"/>
  <c r="K7" i="1" s="1"/>
  <c r="L8" i="1" s="1"/>
  <c r="I25" i="1" l="1"/>
  <c r="J5" i="1"/>
  <c r="J4" i="1" l="1"/>
  <c r="K6" i="1"/>
  <c r="L7" i="1" s="1"/>
  <c r="J25" i="1" l="1"/>
  <c r="K5" i="1"/>
  <c r="L6" i="1" l="1"/>
  <c r="K4" i="1"/>
  <c r="K25" i="1" l="1"/>
  <c r="L5" i="1"/>
  <c r="L4" i="1" s="1"/>
  <c r="L25" i="1" s="1"/>
</calcChain>
</file>

<file path=xl/sharedStrings.xml><?xml version="1.0" encoding="utf-8"?>
<sst xmlns="http://schemas.openxmlformats.org/spreadsheetml/2006/main" count="34" uniqueCount="26">
  <si>
    <t>Age Groups</t>
  </si>
  <si>
    <t>0 – 4</t>
  </si>
  <si>
    <t>5 -  9</t>
  </si>
  <si>
    <t>10 - 14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</si>
  <si>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</si>
  <si>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</si>
  <si>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</si>
  <si>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</si>
  <si>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</si>
  <si>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</si>
  <si>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</si>
  <si>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</si>
  <si>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</si>
  <si>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</si>
  <si>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</si>
  <si>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</si>
  <si>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75 - 79</t>
  </si>
  <si>
    <t>80 - 84</t>
  </si>
  <si>
    <t>85 - 89</t>
  </si>
  <si>
    <t>90 - 94</t>
  </si>
  <si>
    <t>95 – 99</t>
  </si>
  <si>
    <t>100 +</t>
  </si>
  <si>
    <t>Population Factors</t>
  </si>
  <si>
    <t>Foundation Factor</t>
  </si>
  <si>
    <t>Totals</t>
  </si>
  <si>
    <t>United States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</si>
</sst>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lightGray">
        <bgColor rgb="FFB2B2B2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9" tint="0.59996337778862885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3">
    <xf numFmtId="0" fontId="0" fillId="0" borderId="0" xfId="0"/>
    <xf numFmtId="4" fontId="4" fillId="5" borderId="6" xfId="0" applyNumberFormat="1" applyFont="1" applyFill="1" applyBorder="1" applyAlignment="1">
      <alignment horizontal="center" vertical="center" wrapText="1"/>
    </xf>
    <xf numFmtId="0" fontId="4" fillId="0" borderId="0" xfId="0" applyFont="1"/>
    <xf numFmtId="4" fontId="4" fillId="0" borderId="8" xfId="0" applyNumberFormat="1" applyFont="1" applyBorder="1" applyAlignment="1">
      <alignment horizontal="center" vertical="center" wrapText="1"/>
    </xf>
    <xf numFmtId="2" fontId="4" fillId="5" borderId="0" xfId="0" applyNumberFormat="1" applyFont="1" applyFill="1" applyAlignment="1">
      <alignment horizontal="center"/>
    </xf>
    <xf numFmtId="2" fontId="4" fillId="0" borderId="0" xfId="0" applyNumberFormat="1" applyFont="1" applyAlignment="1">
      <alignment horizontal="center"/>
    </xf>
    <xf numFmtId="4" fontId="4" fillId="3" borderId="8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/>
    </xf>
    <xf numFmtId="4" fontId="4" fillId="4" borderId="8" xfId="0" applyNumberFormat="1" applyFont="1" applyFill="1" applyBorder="1" applyAlignment="1">
      <alignment horizontal="center" vertical="center" wrapText="1"/>
    </xf>
    <xf numFmtId="2" fontId="4" fillId="4" borderId="0" xfId="0" applyNumberFormat="1" applyFont="1" applyFill="1" applyAlignment="1">
      <alignment horizontal="center"/>
    </xf>
    <xf numFmtId="4" fontId="4" fillId="6" borderId="8" xfId="0" applyNumberFormat="1" applyFont="1" applyFill="1" applyBorder="1" applyAlignment="1">
      <alignment horizontal="center" vertical="center" wrapText="1"/>
    </xf>
    <xf numFmtId="2" fontId="4" fillId="6" borderId="0" xfId="0" applyNumberFormat="1" applyFont="1" applyFill="1" applyAlignment="1">
      <alignment horizontal="center"/>
    </xf>
    <xf numFmtId="4" fontId="4" fillId="0" borderId="10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164" fontId="4" fillId="0" borderId="15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 wrapText="1"/>
    </xf>
    <xf numFmtId="164" fontId="4" fillId="0" borderId="4" xfId="0" applyNumberFormat="1" applyFont="1" applyBorder="1" applyAlignment="1">
      <alignment horizontal="center"/>
    </xf>
    <xf numFmtId="2" fontId="7" fillId="0" borderId="5" xfId="0" applyNumberFormat="1" applyFont="1" applyBorder="1" applyAlignment="1">
      <alignment horizontal="center"/>
    </xf>
    <xf numFmtId="2" fontId="7" fillId="0" borderId="7" xfId="0" applyNumberFormat="1" applyFont="1" applyBorder="1" applyAlignment="1">
      <alignment horizontal="center"/>
    </xf>
    <xf numFmtId="2" fontId="7" fillId="3" borderId="7" xfId="0" applyNumberFormat="1" applyFont="1" applyFill="1" applyBorder="1" applyAlignment="1">
      <alignment horizontal="center"/>
    </xf>
    <xf numFmtId="2" fontId="7" fillId="4" borderId="7" xfId="0" applyNumberFormat="1" applyFont="1" applyFill="1" applyBorder="1" applyAlignment="1">
      <alignment horizontal="center"/>
    </xf>
    <xf numFmtId="2" fontId="7" fillId="6" borderId="7" xfId="0" applyNumberFormat="1" applyFont="1" applyFill="1" applyBorder="1" applyAlignment="1">
      <alignment horizontal="center"/>
    </xf>
    <xf numFmtId="2" fontId="7" fillId="0" borderId="9" xfId="0" applyNumberFormat="1" applyFont="1" applyBorder="1" applyAlignment="1">
      <alignment horizontal="center"/>
    </xf>
    <xf numFmtId="2" fontId="4" fillId="0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9" fontId="4" fillId="0" borderId="0" xfId="0" applyNumberFormat="1" applyFont="1" applyAlignment="1">
      <alignment horizontal="center"/>
    </xf>
    <xf numFmtId="0" fontId="4" fillId="0" borderId="0" xfId="0" applyFont="1" applyFill="1"/>
    <xf numFmtId="0" fontId="8" fillId="0" borderId="12" xfId="0" applyFont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United</a:t>
            </a:r>
            <a:r>
              <a:rPr lang="en-US" b="1" baseline="0"/>
              <a:t> States - </a:t>
            </a:r>
            <a:r>
              <a:rPr lang="en-US" b="1"/>
              <a:t>2015</a:t>
            </a:r>
          </a:p>
        </c:rich>
      </c:tx>
      <c:layout>
        <c:manualLayout>
          <c:xMode val="edge"/>
          <c:yMode val="edge"/>
          <c:x val="0.3259442380837147"/>
          <c:y val="1.871215073967853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BF-AE4A-AA30-BCAB7468FD13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BF-AE4A-AA30-BCAB7468FD13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BF-AE4A-AA30-BCAB7468FD13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BF-AE4A-AA30-BCAB7468FD13}"/>
              </c:ext>
            </c:extLst>
          </c:dPt>
          <c:cat>
            <c:strRef>
              <c:f>Sheet1!$B$4:$B$24</c:f>
              <c:strCache>
                <c:ptCount val="21"/>
                <c:pt idx="0">
                  <c:v>0 – 4</c:v>
                </c:pt>
                <c:pt idx="1">
                  <c:v>5 - 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85 - 89</c:v>
                </c:pt>
                <c:pt idx="18">
                  <c:v>90 - 94</c:v>
                </c:pt>
                <c:pt idx="19">
                  <c:v>95 – 99</c:v>
                </c:pt>
                <c:pt idx="20">
                  <c:v>100 +</c:v>
                </c:pt>
              </c:strCache>
            </c:strRef>
          </c:cat>
          <c:val>
            <c:numRef>
              <c:f>Sheet1!$E$4:$E$24</c:f>
              <c:numCache>
                <c:formatCode>#,##0.00</c:formatCode>
                <c:ptCount val="21"/>
                <c:pt idx="0">
                  <c:v>19.91</c:v>
                </c:pt>
                <c:pt idx="1">
                  <c:v>20.48</c:v>
                </c:pt>
                <c:pt idx="2">
                  <c:v>20.61</c:v>
                </c:pt>
                <c:pt idx="3">
                  <c:v>21.09</c:v>
                </c:pt>
                <c:pt idx="4">
                  <c:v>22.69</c:v>
                </c:pt>
                <c:pt idx="5">
                  <c:v>22.4</c:v>
                </c:pt>
                <c:pt idx="6">
                  <c:v>21.62</c:v>
                </c:pt>
                <c:pt idx="7">
                  <c:v>20.309999999999999</c:v>
                </c:pt>
                <c:pt idx="8">
                  <c:v>20.16</c:v>
                </c:pt>
                <c:pt idx="9">
                  <c:v>20.8</c:v>
                </c:pt>
                <c:pt idx="10">
                  <c:v>22.29</c:v>
                </c:pt>
                <c:pt idx="11">
                  <c:v>21.77</c:v>
                </c:pt>
                <c:pt idx="12">
                  <c:v>19.04</c:v>
                </c:pt>
                <c:pt idx="13">
                  <c:v>16.05</c:v>
                </c:pt>
                <c:pt idx="14">
                  <c:v>11.48</c:v>
                </c:pt>
                <c:pt idx="15">
                  <c:v>8.1199999999999992</c:v>
                </c:pt>
                <c:pt idx="16">
                  <c:v>5.8</c:v>
                </c:pt>
                <c:pt idx="17">
                  <c:v>3.86</c:v>
                </c:pt>
                <c:pt idx="18">
                  <c:v>1.85</c:v>
                </c:pt>
                <c:pt idx="19">
                  <c:v>0.5</c:v>
                </c:pt>
                <c:pt idx="20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CBF-AE4A-AA30-BCAB7468FD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-27"/>
        <c:axId val="352375936"/>
        <c:axId val="-17275888"/>
      </c:barChart>
      <c:catAx>
        <c:axId val="35237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275888"/>
        <c:crosses val="autoZero"/>
        <c:auto val="1"/>
        <c:lblAlgn val="ctr"/>
        <c:lblOffset val="100"/>
        <c:noMultiLvlLbl val="0"/>
      </c:catAx>
      <c:valAx>
        <c:axId val="-17275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375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United States - 2050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Sheet1!$L$3</c:f>
              <c:strCache>
                <c:ptCount val="1"/>
                <c:pt idx="0">
                  <c:v>2050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7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8ED-5D4F-9542-AB83704CCC54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8ED-5D4F-9542-AB83704CCC54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8ED-5D4F-9542-AB83704CCC54}"/>
              </c:ext>
            </c:extLst>
          </c:dPt>
          <c:cat>
            <c:strRef>
              <c:f>Sheet1!$B$4:$B$24</c:f>
              <c:strCache>
                <c:ptCount val="21"/>
                <c:pt idx="0">
                  <c:v>0 – 4</c:v>
                </c:pt>
                <c:pt idx="1">
                  <c:v>5 - 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85 - 89</c:v>
                </c:pt>
                <c:pt idx="18">
                  <c:v>90 - 94</c:v>
                </c:pt>
                <c:pt idx="19">
                  <c:v>95 – 99</c:v>
                </c:pt>
                <c:pt idx="20">
                  <c:v>100 +</c:v>
                </c:pt>
              </c:strCache>
            </c:strRef>
          </c:cat>
          <c:val>
            <c:numRef>
              <c:f>Sheet1!$L$4:$L$24</c:f>
              <c:numCache>
                <c:formatCode>0.00</c:formatCode>
                <c:ptCount val="21"/>
                <c:pt idx="0">
                  <c:v>23.291419352664278</c:v>
                </c:pt>
                <c:pt idx="1">
                  <c:v>23.297853039155697</c:v>
                </c:pt>
                <c:pt idx="2">
                  <c:v>23.267517013595647</c:v>
                </c:pt>
                <c:pt idx="3">
                  <c:v>23.313269279688129</c:v>
                </c:pt>
                <c:pt idx="4">
                  <c:v>23.551013378357236</c:v>
                </c:pt>
                <c:pt idx="5">
                  <c:v>23.68673366735095</c:v>
                </c:pt>
                <c:pt idx="6">
                  <c:v>23.49892261324532</c:v>
                </c:pt>
                <c:pt idx="7">
                  <c:v>23.016247179810257</c:v>
                </c:pt>
                <c:pt idx="8">
                  <c:v>23.432918992280612</c:v>
                </c:pt>
                <c:pt idx="9">
                  <c:v>23.138921869282946</c:v>
                </c:pt>
                <c:pt idx="10">
                  <c:v>22.858583168920863</c:v>
                </c:pt>
                <c:pt idx="11">
                  <c:v>23.204986397512751</c:v>
                </c:pt>
                <c:pt idx="12">
                  <c:v>21.34068276392739</c:v>
                </c:pt>
                <c:pt idx="13">
                  <c:v>19.03497545650772</c:v>
                </c:pt>
                <c:pt idx="14">
                  <c:v>16.202482581398058</c:v>
                </c:pt>
                <c:pt idx="15">
                  <c:v>13.926580738931577</c:v>
                </c:pt>
                <c:pt idx="16">
                  <c:v>11.445240391459473</c:v>
                </c:pt>
                <c:pt idx="17">
                  <c:v>8.3483918929103211</c:v>
                </c:pt>
                <c:pt idx="18">
                  <c:v>4.254422642984208</c:v>
                </c:pt>
                <c:pt idx="19">
                  <c:v>1.3161338597253185</c:v>
                </c:pt>
                <c:pt idx="20">
                  <c:v>0.24075779552154919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8ED-5D4F-9542-AB83704CCC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-27"/>
        <c:axId val="-16866864"/>
        <c:axId val="-16865088"/>
      </c:barChart>
      <c:catAx>
        <c:axId val="-16866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6865088"/>
        <c:crosses val="autoZero"/>
        <c:auto val="1"/>
        <c:lblAlgn val="ctr"/>
        <c:lblOffset val="100"/>
        <c:noMultiLvlLbl val="0"/>
      </c:catAx>
      <c:valAx>
        <c:axId val="-1686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6866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United States</a:t>
            </a:r>
          </a:p>
          <a:p>
            <a:pPr>
              <a:defRPr/>
            </a:pPr>
            <a:r>
              <a:rPr lang="en-US" sz="1000"/>
              <a:t>Projected</a:t>
            </a:r>
            <a:r>
              <a:rPr lang="en-US" sz="1000" baseline="0"/>
              <a:t> Population (in millions)</a:t>
            </a:r>
            <a:endParaRPr lang="en-US" sz="1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Sheet1!$D$3:$L$3</c:f>
              <c:numCache>
                <c:formatCode>General</c:formatCode>
                <c:ptCount val="9"/>
                <c:pt idx="0">
                  <c:v>2010</c:v>
                </c:pt>
                <c:pt idx="1">
                  <c:v>2015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  <c:pt idx="5">
                  <c:v>2035</c:v>
                </c:pt>
                <c:pt idx="6">
                  <c:v>2040</c:v>
                </c:pt>
                <c:pt idx="7">
                  <c:v>2045</c:v>
                </c:pt>
                <c:pt idx="8">
                  <c:v>2050</c:v>
                </c:pt>
              </c:numCache>
            </c:numRef>
          </c:xVal>
          <c:yVal>
            <c:numRef>
              <c:f>Sheet1!$D$25:$L$25</c:f>
              <c:numCache>
                <c:formatCode>0.00</c:formatCode>
                <c:ptCount val="9"/>
                <c:pt idx="0">
                  <c:v>309.34999999999997</c:v>
                </c:pt>
                <c:pt idx="1">
                  <c:v>320.91000000000008</c:v>
                </c:pt>
                <c:pt idx="2">
                  <c:v>331.78409230540302</c:v>
                </c:pt>
                <c:pt idx="3">
                  <c:v>341.86772607686305</c:v>
                </c:pt>
                <c:pt idx="4">
                  <c:v>350.87369472789754</c:v>
                </c:pt>
                <c:pt idx="5">
                  <c:v>358.55121516438271</c:v>
                </c:pt>
                <c:pt idx="6">
                  <c:v>364.94221541682396</c:v>
                </c:pt>
                <c:pt idx="7">
                  <c:v>370.45083548115667</c:v>
                </c:pt>
                <c:pt idx="8">
                  <c:v>375.66805407523032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263-1942-A34F-36666732B6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3846448"/>
        <c:axId val="426483440"/>
      </c:scatterChart>
      <c:valAx>
        <c:axId val="353846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483440"/>
        <c:crosses val="autoZero"/>
        <c:crossBetween val="midCat"/>
      </c:valAx>
      <c:valAx>
        <c:axId val="426483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3846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32714</xdr:colOff>
      <xdr:row>0</xdr:row>
      <xdr:rowOff>48106</xdr:rowOff>
    </xdr:from>
    <xdr:to>
      <xdr:col>17</xdr:col>
      <xdr:colOff>432954</xdr:colOff>
      <xdr:row>10</xdr:row>
      <xdr:rowOff>192424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23091</xdr:colOff>
      <xdr:row>11</xdr:row>
      <xdr:rowOff>33096</xdr:rowOff>
    </xdr:from>
    <xdr:to>
      <xdr:col>17</xdr:col>
      <xdr:colOff>457970</xdr:colOff>
      <xdr:row>24</xdr:row>
      <xdr:rowOff>24629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27902</xdr:colOff>
      <xdr:row>24</xdr:row>
      <xdr:rowOff>71582</xdr:rowOff>
    </xdr:from>
    <xdr:to>
      <xdr:col>17</xdr:col>
      <xdr:colOff>462780</xdr:colOff>
      <xdr:row>37</xdr:row>
      <xdr:rowOff>188191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31"/>
  <sheetViews>
    <sheetView tabSelected="1" zoomScale="132" workbookViewId="0">
      <selection activeCell="S3" sqref="S3"/>
    </sheetView>
  </sheetViews>
  <sheetFormatPr baseColWidth="10" defaultRowHeight="16" x14ac:dyDescent="0.2"/>
  <cols>
    <col min="1" max="1" width="2.83203125" customWidth="1"/>
    <col min="2" max="2" width="8.33203125" style="2" customWidth="1"/>
    <col min="3" max="3" width="9.6640625" style="2" customWidth="1"/>
    <col min="4" max="5" width="8.6640625" customWidth="1"/>
    <col min="6" max="6" width="8.83203125" customWidth="1"/>
    <col min="7" max="7" width="9.5" customWidth="1"/>
    <col min="8" max="9" width="8.83203125" customWidth="1"/>
    <col min="10" max="10" width="9" customWidth="1"/>
    <col min="11" max="11" width="9.33203125" customWidth="1"/>
    <col min="12" max="12" width="9.5" customWidth="1"/>
  </cols>
  <sheetData>
    <row r="1" spans="2:12" ht="28" x14ac:dyDescent="0.2">
      <c r="B1" s="14" t="s">
        <v>25</v>
      </c>
      <c r="D1" s="26" t="s">
        <v>23</v>
      </c>
      <c r="E1" s="22" t="s">
        <v>23</v>
      </c>
      <c r="F1" s="22" t="s">
        <v>23</v>
      </c>
      <c r="G1" s="22" t="s">
        <v>23</v>
      </c>
      <c r="H1" s="22" t="s">
        <v>23</v>
      </c>
      <c r="I1" s="22" t="s">
        <v>23</v>
      </c>
      <c r="J1" s="22" t="s">
        <v>23</v>
      </c>
      <c r="K1" s="22" t="s">
        <v>23</v>
      </c>
      <c r="L1" s="23" t="s">
        <v>23</v>
      </c>
    </row>
    <row r="2" spans="2:12" ht="17" thickBot="1" x14ac:dyDescent="0.25">
      <c r="D2" s="27">
        <f>D4/SUM(D4:D24)</f>
        <v>6.5265880071116875E-2</v>
      </c>
      <c r="E2" s="24">
        <f>E4/SUM(E4:E24)</f>
        <v>6.2042317160574602E-2</v>
      </c>
      <c r="F2" s="24">
        <v>6.2E-2</v>
      </c>
      <c r="G2" s="24">
        <v>6.2E-2</v>
      </c>
      <c r="H2" s="24">
        <v>6.2E-2</v>
      </c>
      <c r="I2" s="24">
        <v>6.2E-2</v>
      </c>
      <c r="J2" s="24">
        <v>6.2E-2</v>
      </c>
      <c r="K2" s="24">
        <v>6.2E-2</v>
      </c>
      <c r="L2" s="25">
        <v>6.2E-2</v>
      </c>
    </row>
    <row r="3" spans="2:12" ht="29" thickBot="1" x14ac:dyDescent="0.25">
      <c r="B3" s="14" t="s">
        <v>0</v>
      </c>
      <c r="C3" s="14" t="s">
        <v>22</v>
      </c>
      <c r="D3" s="40">
        <v>2010</v>
      </c>
      <c r="E3" s="41">
        <v>2015</v>
      </c>
      <c r="F3" s="42">
        <v>2020</v>
      </c>
      <c r="G3" s="42">
        <v>2025</v>
      </c>
      <c r="H3" s="42">
        <v>2030</v>
      </c>
      <c r="I3" s="42">
        <v>2035</v>
      </c>
      <c r="J3" s="42">
        <v>2040</v>
      </c>
      <c r="K3" s="42">
        <v>2045</v>
      </c>
      <c r="L3" s="42">
        <v>2050</v>
      </c>
    </row>
    <row r="4" spans="2:12" ht="18" thickTop="1" thickBot="1" x14ac:dyDescent="0.25">
      <c r="B4" s="15" t="s">
        <v>1</v>
      </c>
      <c r="C4" s="16">
        <f>E5/D4</f>
        <v>1.0143635463100544</v>
      </c>
      <c r="D4" s="28">
        <v>20.190000000000001</v>
      </c>
      <c r="E4" s="1">
        <v>19.91</v>
      </c>
      <c r="F4" s="5">
        <f t="shared" ref="F4:L4" si="0">F2*SUM(F5:F24)/(1 - F2)</f>
        <v>20.57061372293499</v>
      </c>
      <c r="G4" s="5">
        <f t="shared" si="0"/>
        <v>21.195799016765505</v>
      </c>
      <c r="H4" s="5">
        <f t="shared" si="0"/>
        <v>21.754169073129656</v>
      </c>
      <c r="I4" s="5">
        <f t="shared" si="0"/>
        <v>22.230175340191732</v>
      </c>
      <c r="J4" s="5">
        <f t="shared" si="0"/>
        <v>22.626417355843088</v>
      </c>
      <c r="K4" s="5">
        <f t="shared" si="0"/>
        <v>22.967951799831717</v>
      </c>
      <c r="L4" s="5">
        <f t="shared" si="0"/>
        <v>23.291419352664278</v>
      </c>
    </row>
    <row r="5" spans="2:12" ht="17" thickBot="1" x14ac:dyDescent="0.25">
      <c r="B5" s="17" t="s">
        <v>2</v>
      </c>
      <c r="C5" s="16">
        <f>E6/D5</f>
        <v>1.0137727496310871</v>
      </c>
      <c r="D5" s="29">
        <v>20.329999999999998</v>
      </c>
      <c r="E5" s="3">
        <v>20.48</v>
      </c>
      <c r="F5" s="4">
        <f>C4*E4</f>
        <v>20.195978207033185</v>
      </c>
      <c r="G5" s="5">
        <f>F4*C4</f>
        <v>20.866080685770608</v>
      </c>
      <c r="H5" s="5">
        <f>G4*C4</f>
        <v>21.500245857521424</v>
      </c>
      <c r="I5" s="5">
        <f>H4*C4</f>
        <v>22.066636088048309</v>
      </c>
      <c r="J5" s="5">
        <f>I4*C4</f>
        <v>22.549479493171205</v>
      </c>
      <c r="K5" s="5">
        <f>J4*C4</f>
        <v>22.951412949364361</v>
      </c>
      <c r="L5" s="5">
        <f>K4*C4</f>
        <v>23.297853039155697</v>
      </c>
    </row>
    <row r="6" spans="2:12" ht="17" thickBot="1" x14ac:dyDescent="0.25">
      <c r="B6" s="17" t="s">
        <v>3</v>
      </c>
      <c r="C6" s="16">
        <f t="shared" ref="C6:C22" si="1">E7/D6</f>
        <v>1.0198259187620891</v>
      </c>
      <c r="D6" s="29">
        <v>20.68</v>
      </c>
      <c r="E6" s="3">
        <v>20.61</v>
      </c>
      <c r="F6" s="34">
        <f t="shared" ref="F6:F24" si="2">C5*E5</f>
        <v>20.762065912444665</v>
      </c>
      <c r="G6" s="4">
        <f t="shared" ref="G6:G24" si="3">F5*C5</f>
        <v>20.474132358433543</v>
      </c>
      <c r="H6" s="5">
        <f t="shared" ref="H6:H24" si="4">G5*C5</f>
        <v>21.153463990837789</v>
      </c>
      <c r="I6" s="5">
        <f t="shared" ref="I6:I24" si="5">H5*C5</f>
        <v>21.796363360723884</v>
      </c>
      <c r="J6" s="5">
        <f t="shared" ref="J6:J24" si="6">I5*C5</f>
        <v>22.37055434208931</v>
      </c>
      <c r="K6" s="5">
        <f t="shared" ref="K6:K24" si="7">J5*C5</f>
        <v>22.860047828541983</v>
      </c>
      <c r="L6" s="5">
        <f t="shared" ref="L6:L24" si="8">K5*C5</f>
        <v>23.267517013595647</v>
      </c>
    </row>
    <row r="7" spans="2:12" ht="17" thickBot="1" x14ac:dyDescent="0.25">
      <c r="B7" s="18" t="s">
        <v>4</v>
      </c>
      <c r="C7" s="16">
        <f t="shared" si="1"/>
        <v>1.0323020928116471</v>
      </c>
      <c r="D7" s="29">
        <v>21.98</v>
      </c>
      <c r="E7" s="3">
        <v>21.09</v>
      </c>
      <c r="F7" s="34">
        <f t="shared" si="2"/>
        <v>21.018612185686656</v>
      </c>
      <c r="G7" s="5">
        <f t="shared" si="3"/>
        <v>21.173692944557931</v>
      </c>
      <c r="H7" s="4">
        <f t="shared" si="4"/>
        <v>20.880050843296104</v>
      </c>
      <c r="I7" s="5">
        <f t="shared" si="5"/>
        <v>21.572850849456916</v>
      </c>
      <c r="J7" s="5">
        <f t="shared" si="6"/>
        <v>22.228496290022569</v>
      </c>
      <c r="K7" s="5">
        <f t="shared" si="7"/>
        <v>22.814071135138473</v>
      </c>
      <c r="L7" s="5">
        <f t="shared" si="8"/>
        <v>23.313269279688129</v>
      </c>
    </row>
    <row r="8" spans="2:12" ht="17" thickBot="1" x14ac:dyDescent="0.25">
      <c r="B8" s="17" t="s">
        <v>5</v>
      </c>
      <c r="C8" s="16">
        <f t="shared" si="1"/>
        <v>1.032258064516129</v>
      </c>
      <c r="D8" s="30">
        <v>21.7</v>
      </c>
      <c r="E8" s="3">
        <v>22.69</v>
      </c>
      <c r="F8" s="34">
        <f t="shared" si="2"/>
        <v>21.771251137397638</v>
      </c>
      <c r="G8" s="5">
        <f t="shared" si="3"/>
        <v>21.697557347280725</v>
      </c>
      <c r="H8" s="5">
        <f t="shared" si="4"/>
        <v>21.857647539218359</v>
      </c>
      <c r="I8" s="4">
        <f t="shared" si="5"/>
        <v>21.554520183548163</v>
      </c>
      <c r="J8" s="5">
        <f t="shared" si="6"/>
        <v>22.269699079807893</v>
      </c>
      <c r="K8" s="5">
        <f t="shared" si="7"/>
        <v>22.946523240246233</v>
      </c>
      <c r="L8" s="5">
        <f t="shared" si="8"/>
        <v>23.551013378357236</v>
      </c>
    </row>
    <row r="9" spans="2:12" ht="17" thickBot="1" x14ac:dyDescent="0.25">
      <c r="B9" s="18" t="s">
        <v>6</v>
      </c>
      <c r="C9" s="16">
        <f t="shared" si="1"/>
        <v>1.0222222222222224</v>
      </c>
      <c r="D9" s="29">
        <v>21.15</v>
      </c>
      <c r="E9" s="6">
        <v>22.4</v>
      </c>
      <c r="F9" s="34">
        <f t="shared" si="2"/>
        <v>23.421935483870968</v>
      </c>
      <c r="G9" s="5">
        <f t="shared" si="3"/>
        <v>22.473549561184658</v>
      </c>
      <c r="H9" s="5">
        <f t="shared" si="4"/>
        <v>22.397478552031714</v>
      </c>
      <c r="I9" s="5">
        <f t="shared" si="5"/>
        <v>22.562732943709275</v>
      </c>
      <c r="J9" s="4">
        <f t="shared" si="6"/>
        <v>22.249827286243264</v>
      </c>
      <c r="K9" s="5">
        <f t="shared" si="7"/>
        <v>22.988076469479115</v>
      </c>
      <c r="L9" s="5">
        <f t="shared" si="8"/>
        <v>23.68673366735095</v>
      </c>
    </row>
    <row r="10" spans="2:12" ht="17" thickBot="1" x14ac:dyDescent="0.25">
      <c r="B10" s="18" t="s">
        <v>7</v>
      </c>
      <c r="C10" s="16">
        <f t="shared" si="1"/>
        <v>1.0119581464872944</v>
      </c>
      <c r="D10" s="31">
        <v>20.07</v>
      </c>
      <c r="E10" s="3">
        <v>21.62</v>
      </c>
      <c r="F10" s="7">
        <f t="shared" si="2"/>
        <v>22.89777777777778</v>
      </c>
      <c r="G10" s="5">
        <f t="shared" si="3"/>
        <v>23.942422939068102</v>
      </c>
      <c r="H10" s="5">
        <f t="shared" si="4"/>
        <v>22.972961773655431</v>
      </c>
      <c r="I10" s="5">
        <f t="shared" si="5"/>
        <v>22.895200297632421</v>
      </c>
      <c r="J10" s="5">
        <f t="shared" si="6"/>
        <v>23.064127009125041</v>
      </c>
      <c r="K10" s="4">
        <f t="shared" si="7"/>
        <v>22.744267892604228</v>
      </c>
      <c r="L10" s="5">
        <f t="shared" si="8"/>
        <v>23.49892261324532</v>
      </c>
    </row>
    <row r="11" spans="2:12" ht="17" thickBot="1" x14ac:dyDescent="0.25">
      <c r="B11" s="18" t="s">
        <v>8</v>
      </c>
      <c r="C11" s="16">
        <f t="shared" si="1"/>
        <v>1.0039840637450199</v>
      </c>
      <c r="D11" s="29">
        <v>20.079999999999998</v>
      </c>
      <c r="E11" s="8">
        <v>20.309999999999999</v>
      </c>
      <c r="F11" s="34">
        <f t="shared" si="2"/>
        <v>21.878535127055308</v>
      </c>
      <c r="G11" s="7">
        <f t="shared" si="3"/>
        <v>23.17159275867796</v>
      </c>
      <c r="H11" s="5">
        <f t="shared" si="4"/>
        <v>24.228729939834238</v>
      </c>
      <c r="I11" s="5">
        <f t="shared" si="5"/>
        <v>23.247675815791819</v>
      </c>
      <c r="J11" s="5">
        <f t="shared" si="6"/>
        <v>23.168984456647458</v>
      </c>
      <c r="K11" s="5">
        <f t="shared" si="7"/>
        <v>23.339931218501722</v>
      </c>
      <c r="L11" s="4">
        <f t="shared" si="8"/>
        <v>23.016247179810257</v>
      </c>
    </row>
    <row r="12" spans="2:12" ht="17" thickBot="1" x14ac:dyDescent="0.25">
      <c r="B12" s="18" t="s">
        <v>9</v>
      </c>
      <c r="C12" s="16">
        <f t="shared" si="1"/>
        <v>0.99473935915829748</v>
      </c>
      <c r="D12" s="29">
        <v>20.91</v>
      </c>
      <c r="E12" s="3">
        <v>20.16</v>
      </c>
      <c r="F12" s="9">
        <f t="shared" si="2"/>
        <v>20.390916334661352</v>
      </c>
      <c r="G12" s="5">
        <f t="shared" si="3"/>
        <v>21.965700605649154</v>
      </c>
      <c r="H12" s="7">
        <f t="shared" si="4"/>
        <v>23.263909861302174</v>
      </c>
      <c r="I12" s="5">
        <f t="shared" si="5"/>
        <v>24.325258744375411</v>
      </c>
      <c r="J12" s="5">
        <f t="shared" si="6"/>
        <v>23.340296038165491</v>
      </c>
      <c r="K12" s="5">
        <f t="shared" si="7"/>
        <v>23.261291167630116</v>
      </c>
      <c r="L12" s="5">
        <f t="shared" si="8"/>
        <v>23.432918992280612</v>
      </c>
    </row>
    <row r="13" spans="2:12" ht="17" thickBot="1" x14ac:dyDescent="0.25">
      <c r="B13" s="18" t="s">
        <v>10</v>
      </c>
      <c r="C13" s="16">
        <f t="shared" si="1"/>
        <v>0.98454063604240272</v>
      </c>
      <c r="D13" s="29">
        <v>22.64</v>
      </c>
      <c r="E13" s="3">
        <v>20.8</v>
      </c>
      <c r="F13" s="34">
        <f t="shared" si="2"/>
        <v>20.053945480631278</v>
      </c>
      <c r="G13" s="9">
        <f t="shared" si="3"/>
        <v>20.283647047391494</v>
      </c>
      <c r="H13" s="5">
        <f t="shared" si="4"/>
        <v>21.850146943926465</v>
      </c>
      <c r="I13" s="7">
        <f t="shared" si="5"/>
        <v>23.141526786948123</v>
      </c>
      <c r="J13" s="5">
        <f t="shared" si="6"/>
        <v>24.197292294739768</v>
      </c>
      <c r="K13" s="5">
        <f t="shared" si="7"/>
        <v>23.21751112356969</v>
      </c>
      <c r="L13" s="5">
        <f t="shared" si="8"/>
        <v>23.138921869282946</v>
      </c>
    </row>
    <row r="14" spans="2:12" ht="17" thickBot="1" x14ac:dyDescent="0.25">
      <c r="B14" s="18" t="s">
        <v>11</v>
      </c>
      <c r="C14" s="16">
        <f t="shared" si="1"/>
        <v>0.97404921700223701</v>
      </c>
      <c r="D14" s="29">
        <v>22.35</v>
      </c>
      <c r="E14" s="3">
        <v>22.29</v>
      </c>
      <c r="F14" s="34">
        <f t="shared" si="2"/>
        <v>20.478445229681977</v>
      </c>
      <c r="G14" s="5">
        <f t="shared" si="3"/>
        <v>19.743924238660384</v>
      </c>
      <c r="H14" s="9">
        <f t="shared" si="4"/>
        <v>19.970074765298424</v>
      </c>
      <c r="I14" s="5">
        <f t="shared" si="5"/>
        <v>21.512357569793323</v>
      </c>
      <c r="J14" s="7">
        <f t="shared" si="6"/>
        <v>22.783773501814206</v>
      </c>
      <c r="K14" s="5">
        <f t="shared" si="7"/>
        <v>23.823217546367022</v>
      </c>
      <c r="L14" s="5">
        <f t="shared" si="8"/>
        <v>22.858583168920863</v>
      </c>
    </row>
    <row r="15" spans="2:12" ht="17" thickBot="1" x14ac:dyDescent="0.25">
      <c r="B15" s="18" t="s">
        <v>12</v>
      </c>
      <c r="C15" s="16">
        <f t="shared" si="1"/>
        <v>0.96161616161616159</v>
      </c>
      <c r="D15" s="29">
        <v>19.8</v>
      </c>
      <c r="E15" s="3">
        <v>21.77</v>
      </c>
      <c r="F15" s="34">
        <f t="shared" si="2"/>
        <v>21.711557046979863</v>
      </c>
      <c r="G15" s="5">
        <f t="shared" si="3"/>
        <v>19.947013541394927</v>
      </c>
      <c r="H15" s="5">
        <f t="shared" si="4"/>
        <v>19.231553945218636</v>
      </c>
      <c r="I15" s="9">
        <f t="shared" si="5"/>
        <v>19.451835688615063</v>
      </c>
      <c r="J15" s="5">
        <f t="shared" si="6"/>
        <v>20.954095046729332</v>
      </c>
      <c r="K15" s="7">
        <f t="shared" si="7"/>
        <v>22.192516739798442</v>
      </c>
      <c r="L15" s="5">
        <f t="shared" si="8"/>
        <v>23.204986397512751</v>
      </c>
    </row>
    <row r="16" spans="2:12" ht="17" thickBot="1" x14ac:dyDescent="0.25">
      <c r="B16" s="18" t="s">
        <v>13</v>
      </c>
      <c r="C16" s="16">
        <f t="shared" si="1"/>
        <v>0.94467333725721025</v>
      </c>
      <c r="D16" s="32">
        <v>16.989999999999998</v>
      </c>
      <c r="E16" s="3">
        <v>19.04</v>
      </c>
      <c r="F16" s="34">
        <f t="shared" si="2"/>
        <v>20.934383838383837</v>
      </c>
      <c r="G16" s="5">
        <f t="shared" si="3"/>
        <v>20.878184150227099</v>
      </c>
      <c r="H16" s="5">
        <f t="shared" si="4"/>
        <v>19.18137059738179</v>
      </c>
      <c r="I16" s="5">
        <f t="shared" si="5"/>
        <v>18.493373086715295</v>
      </c>
      <c r="J16" s="9">
        <f t="shared" si="6"/>
        <v>18.705199571274282</v>
      </c>
      <c r="K16" s="5">
        <f t="shared" si="7"/>
        <v>20.149796448976083</v>
      </c>
      <c r="L16" s="7">
        <f t="shared" si="8"/>
        <v>21.34068276392739</v>
      </c>
    </row>
    <row r="17" spans="2:12" ht="17" thickBot="1" x14ac:dyDescent="0.25">
      <c r="B17" s="18" t="s">
        <v>14</v>
      </c>
      <c r="C17" s="16">
        <f t="shared" si="1"/>
        <v>0.91693290734824284</v>
      </c>
      <c r="D17" s="29">
        <v>12.52</v>
      </c>
      <c r="E17" s="10">
        <v>16.05</v>
      </c>
      <c r="F17" s="34">
        <f t="shared" si="2"/>
        <v>17.986580341377284</v>
      </c>
      <c r="G17" s="5">
        <f t="shared" si="3"/>
        <v>19.776154244029467</v>
      </c>
      <c r="H17" s="5">
        <f t="shared" si="4"/>
        <v>19.723063897065625</v>
      </c>
      <c r="I17" s="5">
        <f t="shared" si="5"/>
        <v>18.120129375395983</v>
      </c>
      <c r="J17" s="5">
        <f t="shared" si="6"/>
        <v>17.470196470970013</v>
      </c>
      <c r="K17" s="9">
        <f t="shared" si="7"/>
        <v>17.670303303057814</v>
      </c>
      <c r="L17" s="5">
        <f t="shared" si="8"/>
        <v>19.03497545650772</v>
      </c>
    </row>
    <row r="18" spans="2:12" ht="17" thickBot="1" x14ac:dyDescent="0.25">
      <c r="B18" s="18" t="s">
        <v>15</v>
      </c>
      <c r="C18" s="16">
        <f t="shared" si="1"/>
        <v>0.86937901498929326</v>
      </c>
      <c r="D18" s="29">
        <v>9.34</v>
      </c>
      <c r="E18" s="3">
        <v>11.48</v>
      </c>
      <c r="F18" s="11">
        <f t="shared" si="2"/>
        <v>14.716773162939297</v>
      </c>
      <c r="G18" s="5">
        <f t="shared" si="3"/>
        <v>16.492487405671824</v>
      </c>
      <c r="H18" s="5">
        <f t="shared" si="4"/>
        <v>18.133406607145229</v>
      </c>
      <c r="I18" s="5">
        <f t="shared" si="5"/>
        <v>18.08472632095155</v>
      </c>
      <c r="J18" s="5">
        <f t="shared" si="6"/>
        <v>16.614942909708137</v>
      </c>
      <c r="K18" s="5">
        <f t="shared" si="7"/>
        <v>16.018998042071544</v>
      </c>
      <c r="L18" s="9">
        <f t="shared" si="8"/>
        <v>16.202482581398058</v>
      </c>
    </row>
    <row r="19" spans="2:12" ht="17" thickBot="1" x14ac:dyDescent="0.25">
      <c r="B19" s="18" t="s">
        <v>16</v>
      </c>
      <c r="C19" s="16">
        <f t="shared" si="1"/>
        <v>0.79234972677595628</v>
      </c>
      <c r="D19" s="29">
        <v>7.32</v>
      </c>
      <c r="E19" s="3">
        <v>8.1199999999999992</v>
      </c>
      <c r="F19" s="34">
        <f t="shared" si="2"/>
        <v>9.9804710920770869</v>
      </c>
      <c r="G19" s="11">
        <f t="shared" si="3"/>
        <v>12.794453756217033</v>
      </c>
      <c r="H19" s="5">
        <f t="shared" si="4"/>
        <v>14.338222455466294</v>
      </c>
      <c r="I19" s="5">
        <f t="shared" si="5"/>
        <v>15.764803174520262</v>
      </c>
      <c r="J19" s="5">
        <f t="shared" si="6"/>
        <v>15.722481555259805</v>
      </c>
      <c r="K19" s="5">
        <f t="shared" si="7"/>
        <v>14.444682700945403</v>
      </c>
      <c r="L19" s="5">
        <f t="shared" si="8"/>
        <v>13.926580738931577</v>
      </c>
    </row>
    <row r="20" spans="2:12" ht="17" thickBot="1" x14ac:dyDescent="0.25">
      <c r="B20" s="18" t="s">
        <v>17</v>
      </c>
      <c r="C20" s="16">
        <f t="shared" si="1"/>
        <v>0.67013888888888884</v>
      </c>
      <c r="D20" s="29">
        <v>5.76</v>
      </c>
      <c r="E20" s="3">
        <v>5.8</v>
      </c>
      <c r="F20" s="34">
        <f t="shared" si="2"/>
        <v>6.4338797814207647</v>
      </c>
      <c r="G20" s="5">
        <f t="shared" si="3"/>
        <v>7.90802354290261</v>
      </c>
      <c r="H20" s="11">
        <f t="shared" si="4"/>
        <v>10.137681937986173</v>
      </c>
      <c r="I20" s="5">
        <f t="shared" si="5"/>
        <v>11.3608866450416</v>
      </c>
      <c r="J20" s="5">
        <f t="shared" si="6"/>
        <v>12.491237488007858</v>
      </c>
      <c r="K20" s="5">
        <f t="shared" si="7"/>
        <v>12.457703964550118</v>
      </c>
      <c r="L20" s="5">
        <f t="shared" si="8"/>
        <v>11.445240391459473</v>
      </c>
    </row>
    <row r="21" spans="2:12" ht="17" thickBot="1" x14ac:dyDescent="0.25">
      <c r="B21" s="18" t="s">
        <v>18</v>
      </c>
      <c r="C21" s="16">
        <f t="shared" si="1"/>
        <v>0.50824175824175821</v>
      </c>
      <c r="D21" s="29">
        <v>3.64</v>
      </c>
      <c r="E21" s="3">
        <v>3.86</v>
      </c>
      <c r="F21" s="34">
        <f t="shared" si="2"/>
        <v>3.8868055555555552</v>
      </c>
      <c r="G21" s="5">
        <f t="shared" si="3"/>
        <v>4.3115930479659985</v>
      </c>
      <c r="H21" s="5">
        <f t="shared" si="4"/>
        <v>5.299474110347929</v>
      </c>
      <c r="I21" s="11">
        <f t="shared" si="5"/>
        <v>6.7936549098310115</v>
      </c>
      <c r="J21" s="5">
        <f t="shared" si="6"/>
        <v>7.6133719531007937</v>
      </c>
      <c r="K21" s="5">
        <f t="shared" si="7"/>
        <v>8.3708640110608208</v>
      </c>
      <c r="L21" s="5">
        <f t="shared" si="8"/>
        <v>8.3483918929103211</v>
      </c>
    </row>
    <row r="22" spans="2:12" ht="17" thickBot="1" x14ac:dyDescent="0.25">
      <c r="B22" s="18" t="s">
        <v>19</v>
      </c>
      <c r="C22" s="16">
        <f t="shared" si="1"/>
        <v>0.3401360544217687</v>
      </c>
      <c r="D22" s="29">
        <v>1.47</v>
      </c>
      <c r="E22" s="3">
        <v>1.85</v>
      </c>
      <c r="F22" s="34">
        <f t="shared" si="2"/>
        <v>1.9618131868131867</v>
      </c>
      <c r="G22" s="5">
        <f t="shared" si="3"/>
        <v>1.9754368894993892</v>
      </c>
      <c r="H22" s="5">
        <f t="shared" si="4"/>
        <v>2.1913316315211806</v>
      </c>
      <c r="I22" s="5">
        <f t="shared" si="5"/>
        <v>2.6934140395999089</v>
      </c>
      <c r="J22" s="11">
        <f t="shared" si="6"/>
        <v>3.4528191162602666</v>
      </c>
      <c r="K22" s="5">
        <f t="shared" si="7"/>
        <v>3.8694335475924362</v>
      </c>
      <c r="L22" s="5">
        <f t="shared" si="8"/>
        <v>4.254422642984208</v>
      </c>
    </row>
    <row r="23" spans="2:12" ht="17" thickBot="1" x14ac:dyDescent="0.25">
      <c r="B23" s="18" t="s">
        <v>20</v>
      </c>
      <c r="C23" s="19">
        <v>0.20499999999999999</v>
      </c>
      <c r="D23" s="29">
        <v>0.38</v>
      </c>
      <c r="E23" s="3">
        <v>0.5</v>
      </c>
      <c r="F23" s="34">
        <f t="shared" si="2"/>
        <v>0.62925170068027214</v>
      </c>
      <c r="G23" s="5">
        <f t="shared" si="3"/>
        <v>0.66728339687523353</v>
      </c>
      <c r="H23" s="5">
        <f t="shared" si="4"/>
        <v>0.67191730935353378</v>
      </c>
      <c r="I23" s="5">
        <f t="shared" si="5"/>
        <v>0.74535089507523145</v>
      </c>
      <c r="J23" s="5">
        <f t="shared" si="6"/>
        <v>0.91612722435371052</v>
      </c>
      <c r="K23" s="11">
        <f t="shared" si="7"/>
        <v>1.1744282708368254</v>
      </c>
      <c r="L23" s="5">
        <f t="shared" si="8"/>
        <v>1.3161338597253185</v>
      </c>
    </row>
    <row r="24" spans="2:12" ht="17" thickBot="1" x14ac:dyDescent="0.25">
      <c r="B24" s="18" t="s">
        <v>21</v>
      </c>
      <c r="C24" s="20"/>
      <c r="D24" s="33">
        <v>0.05</v>
      </c>
      <c r="E24" s="12">
        <v>0.08</v>
      </c>
      <c r="F24" s="34">
        <f t="shared" si="2"/>
        <v>0.10249999999999999</v>
      </c>
      <c r="G24" s="5">
        <f t="shared" si="3"/>
        <v>0.12899659863945578</v>
      </c>
      <c r="H24" s="5">
        <f t="shared" si="4"/>
        <v>0.13679309635942286</v>
      </c>
      <c r="I24" s="5">
        <f t="shared" si="5"/>
        <v>0.13774304841747442</v>
      </c>
      <c r="J24" s="5">
        <f t="shared" si="6"/>
        <v>0.15279693349042245</v>
      </c>
      <c r="K24" s="5">
        <f t="shared" si="7"/>
        <v>0.18780608099251064</v>
      </c>
      <c r="L24" s="11">
        <f t="shared" si="8"/>
        <v>0.24075779552154919</v>
      </c>
    </row>
    <row r="25" spans="2:12" x14ac:dyDescent="0.2">
      <c r="C25" s="35" t="s">
        <v>24</v>
      </c>
      <c r="D25" s="36">
        <f>SUM(D4:D24)</f>
        <v>309.34999999999997</v>
      </c>
      <c r="E25" s="36">
        <f>SUM(E4:E24)</f>
        <v>320.91000000000008</v>
      </c>
      <c r="F25" s="36">
        <f t="shared" ref="F25:L25" si="9">SUM(F4:F24)</f>
        <v>331.78409230540302</v>
      </c>
      <c r="G25" s="36">
        <f t="shared" si="9"/>
        <v>341.86772607686305</v>
      </c>
      <c r="H25" s="36">
        <f t="shared" si="9"/>
        <v>350.87369472789754</v>
      </c>
      <c r="I25" s="36">
        <f t="shared" si="9"/>
        <v>358.55121516438271</v>
      </c>
      <c r="J25" s="36">
        <f t="shared" si="9"/>
        <v>364.94221541682396</v>
      </c>
      <c r="K25" s="36">
        <f t="shared" si="9"/>
        <v>370.45083548115667</v>
      </c>
      <c r="L25" s="36">
        <f t="shared" si="9"/>
        <v>375.66805407523032</v>
      </c>
    </row>
    <row r="26" spans="2:12" x14ac:dyDescent="0.2">
      <c r="B26" s="21"/>
      <c r="C26" s="35"/>
      <c r="D26" s="2"/>
      <c r="E26" s="35"/>
      <c r="F26" s="13"/>
      <c r="G26" s="13"/>
      <c r="H26" s="13"/>
      <c r="I26" s="13"/>
      <c r="J26" s="13"/>
      <c r="K26" s="13"/>
      <c r="L26" s="13"/>
    </row>
    <row r="27" spans="2:12" x14ac:dyDescent="0.2">
      <c r="B27" s="39"/>
      <c r="C27" s="37"/>
      <c r="D27" s="38"/>
      <c r="E27" s="38"/>
      <c r="F27" s="38"/>
      <c r="G27" s="38"/>
      <c r="H27" s="38"/>
      <c r="I27" s="38"/>
      <c r="J27" s="38"/>
      <c r="K27" s="38"/>
      <c r="L27" s="38"/>
    </row>
    <row r="28" spans="2:12" x14ac:dyDescent="0.2">
      <c r="B28" s="39"/>
      <c r="C28" s="37"/>
      <c r="D28" s="38"/>
      <c r="E28" s="38"/>
      <c r="F28" s="38"/>
      <c r="G28" s="38"/>
      <c r="H28" s="38"/>
      <c r="I28" s="38"/>
      <c r="J28" s="38"/>
      <c r="K28" s="38"/>
      <c r="L28" s="38"/>
    </row>
    <row r="29" spans="2:12" x14ac:dyDescent="0.2">
      <c r="B29" s="39"/>
      <c r="C29" s="37"/>
      <c r="D29" s="38"/>
      <c r="E29" s="38"/>
      <c r="F29" s="38"/>
      <c r="G29" s="38"/>
      <c r="H29" s="38"/>
      <c r="I29" s="38"/>
      <c r="J29" s="38"/>
      <c r="K29" s="38"/>
      <c r="L29" s="38"/>
    </row>
    <row r="30" spans="2:12" x14ac:dyDescent="0.2">
      <c r="B30" s="39"/>
      <c r="C30" s="37"/>
      <c r="D30" s="38"/>
      <c r="E30" s="38"/>
      <c r="F30" s="38"/>
      <c r="G30" s="38"/>
      <c r="H30" s="38"/>
      <c r="I30" s="38"/>
      <c r="J30" s="38"/>
      <c r="K30" s="38"/>
      <c r="L30" s="38"/>
    </row>
    <row r="31" spans="2:12" x14ac:dyDescent="0.2">
      <c r="D31" s="38"/>
      <c r="E31" s="38"/>
      <c r="F31" s="38"/>
      <c r="G31" s="38"/>
      <c r="H31" s="38"/>
      <c r="I31" s="38"/>
      <c r="J31" s="38"/>
      <c r="K31" s="38"/>
      <c r="L31" s="38"/>
    </row>
  </sheetData>
  <phoneticPr fontId="3" type="noConversion"/>
  <pageMargins left="0.7" right="0.7" top="0.75" bottom="0.75" header="0.3" footer="0.3"/>
  <pageSetup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Henry Kranendonk</cp:lastModifiedBy>
  <cp:lastPrinted>2018-03-04T14:57:24Z</cp:lastPrinted>
  <dcterms:created xsi:type="dcterms:W3CDTF">2018-03-04T02:25:27Z</dcterms:created>
  <dcterms:modified xsi:type="dcterms:W3CDTF">2019-12-28T14:48:53Z</dcterms:modified>
</cp:coreProperties>
</file>