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0210"/>
  <workbookPr/>
  <mc:AlternateContent xmlns:mc="http://schemas.openxmlformats.org/markup-compatibility/2006">
    <mc:Choice Requires="x15">
      <x15ac:absPath xmlns:x15ac="http://schemas.microsoft.com/office/spreadsheetml/2010/11/ac" url="/Users/henrykranendonk/Desktop/"/>
    </mc:Choice>
  </mc:AlternateContent>
  <bookViews>
    <workbookView xWindow="2560" yWindow="700" windowWidth="27060" windowHeight="15940" tabRatio="500" xr2:uid="{00000000-000D-0000-FFFF-FFFF00000000}"/>
  </bookViews>
  <sheets>
    <sheet name="Sheet1" sheetId="1" r:id="rId1"/>
  </sheets>
  <calcPr calcId="17102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" i="1" l="1"/>
  <c r="L2" i="1" s="1"/>
  <c r="I2" i="1"/>
  <c r="E25" i="1"/>
  <c r="D25" i="1"/>
  <c r="F24" i="1"/>
  <c r="C22" i="1"/>
  <c r="F23" i="1" s="1"/>
  <c r="G24" i="1" s="1"/>
  <c r="C21" i="1"/>
  <c r="F22" i="1"/>
  <c r="G23" i="1" s="1"/>
  <c r="H24" i="1" s="1"/>
  <c r="C20" i="1"/>
  <c r="F21" i="1"/>
  <c r="G22" i="1" s="1"/>
  <c r="H23" i="1" s="1"/>
  <c r="I24" i="1" s="1"/>
  <c r="C19" i="1"/>
  <c r="F20" i="1" s="1"/>
  <c r="G21" i="1" s="1"/>
  <c r="H22" i="1" s="1"/>
  <c r="I23" i="1" s="1"/>
  <c r="J24" i="1" s="1"/>
  <c r="C18" i="1"/>
  <c r="F19" i="1" s="1"/>
  <c r="G20" i="1" s="1"/>
  <c r="H21" i="1" s="1"/>
  <c r="I22" i="1" s="1"/>
  <c r="J23" i="1" s="1"/>
  <c r="K24" i="1" s="1"/>
  <c r="C17" i="1"/>
  <c r="G18" i="1" s="1"/>
  <c r="H19" i="1" s="1"/>
  <c r="I20" i="1" s="1"/>
  <c r="J21" i="1" s="1"/>
  <c r="K22" i="1" s="1"/>
  <c r="L23" i="1" s="1"/>
  <c r="F18" i="1"/>
  <c r="G19" i="1" s="1"/>
  <c r="H20" i="1" s="1"/>
  <c r="I21" i="1" s="1"/>
  <c r="J22" i="1" s="1"/>
  <c r="K23" i="1" s="1"/>
  <c r="L24" i="1" s="1"/>
  <c r="C16" i="1"/>
  <c r="C15" i="1"/>
  <c r="F16" i="1" s="1"/>
  <c r="G17" i="1" s="1"/>
  <c r="H18" i="1" s="1"/>
  <c r="I19" i="1" s="1"/>
  <c r="J20" i="1" s="1"/>
  <c r="K21" i="1" s="1"/>
  <c r="L22" i="1" s="1"/>
  <c r="C14" i="1"/>
  <c r="F15" i="1" s="1"/>
  <c r="G16" i="1" s="1"/>
  <c r="H17" i="1" s="1"/>
  <c r="I18" i="1" s="1"/>
  <c r="J19" i="1" s="1"/>
  <c r="K20" i="1" s="1"/>
  <c r="L21" i="1" s="1"/>
  <c r="C13" i="1"/>
  <c r="F14" i="1"/>
  <c r="G15" i="1" s="1"/>
  <c r="H16" i="1" s="1"/>
  <c r="I17" i="1" s="1"/>
  <c r="J18" i="1" s="1"/>
  <c r="K19" i="1" s="1"/>
  <c r="L20" i="1" s="1"/>
  <c r="C12" i="1"/>
  <c r="F13" i="1" s="1"/>
  <c r="G14" i="1" s="1"/>
  <c r="H15" i="1" s="1"/>
  <c r="I16" i="1" s="1"/>
  <c r="J17" i="1" s="1"/>
  <c r="K18" i="1" s="1"/>
  <c r="L19" i="1" s="1"/>
  <c r="C11" i="1"/>
  <c r="F12" i="1" s="1"/>
  <c r="G13" i="1" s="1"/>
  <c r="H14" i="1" s="1"/>
  <c r="I15" i="1" s="1"/>
  <c r="J16" i="1" s="1"/>
  <c r="K17" i="1" s="1"/>
  <c r="L18" i="1" s="1"/>
  <c r="C10" i="1"/>
  <c r="F11" i="1" s="1"/>
  <c r="G12" i="1" s="1"/>
  <c r="H13" i="1" s="1"/>
  <c r="I14" i="1" s="1"/>
  <c r="J15" i="1" s="1"/>
  <c r="K16" i="1" s="1"/>
  <c r="L17" i="1" s="1"/>
  <c r="C9" i="1"/>
  <c r="F10" i="1" s="1"/>
  <c r="G11" i="1" s="1"/>
  <c r="H12" i="1" s="1"/>
  <c r="I13" i="1" s="1"/>
  <c r="J14" i="1" s="1"/>
  <c r="K15" i="1" s="1"/>
  <c r="L16" i="1" s="1"/>
  <c r="C8" i="1"/>
  <c r="F9" i="1" s="1"/>
  <c r="G10" i="1" s="1"/>
  <c r="H11" i="1" s="1"/>
  <c r="I12" i="1" s="1"/>
  <c r="J13" i="1" s="1"/>
  <c r="K14" i="1" s="1"/>
  <c r="L15" i="1" s="1"/>
  <c r="C7" i="1"/>
  <c r="F8" i="1" s="1"/>
  <c r="G9" i="1" s="1"/>
  <c r="H10" i="1" s="1"/>
  <c r="I11" i="1" s="1"/>
  <c r="J12" i="1" s="1"/>
  <c r="K13" i="1" s="1"/>
  <c r="L14" i="1" s="1"/>
  <c r="C6" i="1"/>
  <c r="F7" i="1" s="1"/>
  <c r="G8" i="1" s="1"/>
  <c r="H9" i="1" s="1"/>
  <c r="I10" i="1" s="1"/>
  <c r="J11" i="1" s="1"/>
  <c r="K12" i="1" s="1"/>
  <c r="L13" i="1" s="1"/>
  <c r="C5" i="1"/>
  <c r="F6" i="1" s="1"/>
  <c r="G7" i="1" s="1"/>
  <c r="H8" i="1" s="1"/>
  <c r="I9" i="1" s="1"/>
  <c r="J10" i="1" s="1"/>
  <c r="K11" i="1" s="1"/>
  <c r="L12" i="1" s="1"/>
  <c r="C4" i="1"/>
  <c r="F5" i="1" s="1"/>
  <c r="G6" i="1" s="1"/>
  <c r="H7" i="1" s="1"/>
  <c r="I8" i="1" s="1"/>
  <c r="J9" i="1" s="1"/>
  <c r="K10" i="1" s="1"/>
  <c r="L11" i="1" s="1"/>
  <c r="D2" i="1"/>
  <c r="F2" i="1" l="1"/>
  <c r="F4" i="1" s="1"/>
  <c r="J2" i="1"/>
  <c r="G2" i="1"/>
  <c r="K2" i="1"/>
  <c r="H2" i="1"/>
  <c r="G5" i="1" l="1"/>
  <c r="H6" i="1" s="1"/>
  <c r="I7" i="1" s="1"/>
  <c r="J8" i="1" s="1"/>
  <c r="K9" i="1" s="1"/>
  <c r="L10" i="1" s="1"/>
  <c r="F25" i="1"/>
  <c r="G4" i="1" l="1"/>
  <c r="G25" i="1" l="1"/>
  <c r="H5" i="1"/>
  <c r="I6" i="1" l="1"/>
  <c r="J7" i="1" s="1"/>
  <c r="K8" i="1" s="1"/>
  <c r="L9" i="1" s="1"/>
  <c r="H4" i="1"/>
  <c r="I5" i="1" l="1"/>
  <c r="H25" i="1"/>
  <c r="I4" i="1" l="1"/>
  <c r="J6" i="1"/>
  <c r="K7" i="1" s="1"/>
  <c r="L8" i="1" s="1"/>
  <c r="J5" i="1" l="1"/>
  <c r="I25" i="1"/>
  <c r="K6" i="1" l="1"/>
  <c r="L7" i="1" s="1"/>
  <c r="J4" i="1"/>
  <c r="K5" i="1" l="1"/>
  <c r="J25" i="1"/>
  <c r="L6" i="1" l="1"/>
  <c r="K4" i="1"/>
  <c r="L5" i="1" l="1"/>
  <c r="L4" i="1" s="1"/>
  <c r="L25" i="1" s="1"/>
  <c r="K25" i="1"/>
</calcChain>
</file>

<file path=xl/sharedStrings.xml><?xml version="1.0" encoding="utf-8"?>
<sst xmlns="http://schemas.openxmlformats.org/spreadsheetml/2006/main" count="34" uniqueCount="26">
  <si>
    <t>Age Groups</t>
  </si>
  <si>
    <t>0 – 4</t>
  </si>
  <si>
    <t>5 -  9</t>
  </si>
  <si>
    <t>10 - 14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</si>
  <si>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</si>
  <si>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</si>
  <si>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</si>
  <si>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</si>
  <si>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</si>
  <si>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</si>
  <si>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</si>
  <si>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</si>
  <si>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</si>
  <si>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</si>
  <si>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</si>
  <si>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</si>
  <si>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</si>
  <si>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80 - 84</t>
  </si>
  <si>
    <t>85 - 89</t>
  </si>
  <si>
    <t>90 - 94</t>
  </si>
  <si>
    <t>95 – 99</t>
  </si>
  <si>
    <t>100 +</t>
  </si>
  <si>
    <t>Population Factors</t>
  </si>
  <si>
    <t>Foundation Factor</t>
  </si>
  <si>
    <t>Totals</t>
  </si>
  <si>
    <t>MyCountry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</si>
</sst>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lightGray">
        <bgColor rgb="FFB2B2B2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9" tint="0.5999633777886288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2">
    <xf numFmtId="0" fontId="0" fillId="0" borderId="0" xfId="0"/>
    <xf numFmtId="4" fontId="4" fillId="5" borderId="6" xfId="0" applyNumberFormat="1" applyFont="1" applyFill="1" applyBorder="1" applyAlignment="1">
      <alignment horizontal="center" vertical="center" wrapText="1"/>
    </xf>
    <xf numFmtId="0" fontId="4" fillId="0" borderId="0" xfId="0" applyFont="1"/>
    <xf numFmtId="4" fontId="4" fillId="0" borderId="8" xfId="0" applyNumberFormat="1" applyFont="1" applyBorder="1" applyAlignment="1">
      <alignment horizontal="center" vertical="center" wrapText="1"/>
    </xf>
    <xf numFmtId="2" fontId="4" fillId="5" borderId="0" xfId="0" applyNumberFormat="1" applyFont="1" applyFill="1" applyAlignment="1">
      <alignment horizontal="center"/>
    </xf>
    <xf numFmtId="2" fontId="4" fillId="0" borderId="0" xfId="0" applyNumberFormat="1" applyFont="1" applyAlignment="1">
      <alignment horizontal="center"/>
    </xf>
    <xf numFmtId="4" fontId="4" fillId="3" borderId="8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/>
    </xf>
    <xf numFmtId="4" fontId="4" fillId="4" borderId="8" xfId="0" applyNumberFormat="1" applyFont="1" applyFill="1" applyBorder="1" applyAlignment="1">
      <alignment horizontal="center" vertical="center" wrapText="1"/>
    </xf>
    <xf numFmtId="2" fontId="4" fillId="4" borderId="0" xfId="0" applyNumberFormat="1" applyFont="1" applyFill="1" applyAlignment="1">
      <alignment horizontal="center"/>
    </xf>
    <xf numFmtId="4" fontId="4" fillId="6" borderId="8" xfId="0" applyNumberFormat="1" applyFont="1" applyFill="1" applyBorder="1" applyAlignment="1">
      <alignment horizontal="center" vertical="center" wrapText="1"/>
    </xf>
    <xf numFmtId="2" fontId="4" fillId="6" borderId="0" xfId="0" applyNumberFormat="1" applyFont="1" applyFill="1" applyAlignment="1">
      <alignment horizontal="center"/>
    </xf>
    <xf numFmtId="4" fontId="4" fillId="0" borderId="1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164" fontId="4" fillId="0" borderId="14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164" fontId="4" fillId="0" borderId="4" xfId="0" applyNumberFormat="1" applyFont="1" applyBorder="1" applyAlignment="1">
      <alignment horizontal="center"/>
    </xf>
    <xf numFmtId="2" fontId="7" fillId="0" borderId="5" xfId="0" applyNumberFormat="1" applyFont="1" applyBorder="1" applyAlignment="1">
      <alignment horizontal="center"/>
    </xf>
    <xf numFmtId="2" fontId="7" fillId="0" borderId="7" xfId="0" applyNumberFormat="1" applyFont="1" applyBorder="1" applyAlignment="1">
      <alignment horizontal="center"/>
    </xf>
    <xf numFmtId="2" fontId="7" fillId="3" borderId="7" xfId="0" applyNumberFormat="1" applyFont="1" applyFill="1" applyBorder="1" applyAlignment="1">
      <alignment horizontal="center"/>
    </xf>
    <xf numFmtId="2" fontId="7" fillId="4" borderId="7" xfId="0" applyNumberFormat="1" applyFont="1" applyFill="1" applyBorder="1" applyAlignment="1">
      <alignment horizontal="center"/>
    </xf>
    <xf numFmtId="2" fontId="7" fillId="6" borderId="7" xfId="0" applyNumberFormat="1" applyFont="1" applyFill="1" applyBorder="1" applyAlignment="1">
      <alignment horizontal="center"/>
    </xf>
    <xf numFmtId="2" fontId="7" fillId="0" borderId="9" xfId="0" applyNumberFormat="1" applyFont="1" applyBorder="1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/>
    </xf>
    <xf numFmtId="0" fontId="4" fillId="0" borderId="0" xfId="0" applyFont="1" applyFill="1"/>
    <xf numFmtId="0" fontId="8" fillId="0" borderId="11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s-IS"/>
              <a:t>My Country</a:t>
            </a:r>
          </a:p>
          <a:p>
            <a:pPr>
              <a:defRPr/>
            </a:pPr>
            <a:r>
              <a:rPr lang="is-IS"/>
              <a:t>2015</a:t>
            </a:r>
          </a:p>
        </c:rich>
      </c:tx>
      <c:layout>
        <c:manualLayout>
          <c:xMode val="edge"/>
          <c:yMode val="edge"/>
          <c:x val="0.37912489063867"/>
          <c:y val="9.25925925925926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D66-1E49-825C-F7E3106BCE61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D66-1E49-825C-F7E3106BCE61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D66-1E49-825C-F7E3106BCE61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D66-1E49-825C-F7E3106BCE61}"/>
              </c:ext>
            </c:extLst>
          </c:dPt>
          <c:cat>
            <c:strRef>
              <c:f>Sheet1!$B$4:$B$24</c:f>
              <c:strCache>
                <c:ptCount val="21"/>
                <c:pt idx="0">
                  <c:v>0 – 4</c:v>
                </c:pt>
                <c:pt idx="1">
                  <c:v>5 - 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85 - 89</c:v>
                </c:pt>
                <c:pt idx="18">
                  <c:v>90 - 94</c:v>
                </c:pt>
                <c:pt idx="19">
                  <c:v>95 – 99</c:v>
                </c:pt>
                <c:pt idx="20">
                  <c:v>100 +</c:v>
                </c:pt>
              </c:strCache>
            </c:strRef>
          </c:cat>
          <c:val>
            <c:numRef>
              <c:f>Sheet1!$E$4:$E$24</c:f>
              <c:numCache>
                <c:formatCode>#,##0.00</c:formatCode>
                <c:ptCount val="21"/>
                <c:pt idx="0">
                  <c:v>5.0999999999999996</c:v>
                </c:pt>
                <c:pt idx="1">
                  <c:v>6.1</c:v>
                </c:pt>
                <c:pt idx="2">
                  <c:v>6.35</c:v>
                </c:pt>
                <c:pt idx="3">
                  <c:v>6</c:v>
                </c:pt>
                <c:pt idx="4">
                  <c:v>6.5</c:v>
                </c:pt>
                <c:pt idx="5">
                  <c:v>6.4</c:v>
                </c:pt>
                <c:pt idx="6">
                  <c:v>7</c:v>
                </c:pt>
                <c:pt idx="7">
                  <c:v>7.1</c:v>
                </c:pt>
                <c:pt idx="8">
                  <c:v>7.5</c:v>
                </c:pt>
                <c:pt idx="9">
                  <c:v>7</c:v>
                </c:pt>
                <c:pt idx="10">
                  <c:v>7.5</c:v>
                </c:pt>
                <c:pt idx="11">
                  <c:v>7.8</c:v>
                </c:pt>
                <c:pt idx="12">
                  <c:v>8</c:v>
                </c:pt>
                <c:pt idx="13">
                  <c:v>8.4</c:v>
                </c:pt>
                <c:pt idx="14">
                  <c:v>8.8000000000000007</c:v>
                </c:pt>
                <c:pt idx="15">
                  <c:v>9</c:v>
                </c:pt>
                <c:pt idx="16">
                  <c:v>10</c:v>
                </c:pt>
                <c:pt idx="17">
                  <c:v>12</c:v>
                </c:pt>
                <c:pt idx="18">
                  <c:v>11</c:v>
                </c:pt>
                <c:pt idx="19">
                  <c:v>6</c:v>
                </c:pt>
                <c:pt idx="2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D66-1E49-825C-F7E3106BCE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-27"/>
        <c:axId val="425436064"/>
        <c:axId val="425437840"/>
      </c:barChart>
      <c:catAx>
        <c:axId val="425436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437840"/>
        <c:crosses val="autoZero"/>
        <c:auto val="1"/>
        <c:lblAlgn val="ctr"/>
        <c:lblOffset val="100"/>
        <c:noMultiLvlLbl val="0"/>
      </c:catAx>
      <c:valAx>
        <c:axId val="42543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436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Sheet1!$L$3</c:f>
              <c:strCache>
                <c:ptCount val="1"/>
                <c:pt idx="0">
                  <c:v>2050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7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342-554A-A9B1-258E45F13BCF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342-554A-A9B1-258E45F13BCF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342-554A-A9B1-258E45F13BCF}"/>
              </c:ext>
            </c:extLst>
          </c:dPt>
          <c:cat>
            <c:strRef>
              <c:f>Sheet1!$B$4:$B$24</c:f>
              <c:strCache>
                <c:ptCount val="21"/>
                <c:pt idx="0">
                  <c:v>0 – 4</c:v>
                </c:pt>
                <c:pt idx="1">
                  <c:v>5 - 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85 - 89</c:v>
                </c:pt>
                <c:pt idx="18">
                  <c:v>90 - 94</c:v>
                </c:pt>
                <c:pt idx="19">
                  <c:v>95 – 99</c:v>
                </c:pt>
                <c:pt idx="20">
                  <c:v>100 +</c:v>
                </c:pt>
              </c:strCache>
            </c:strRef>
          </c:cat>
          <c:val>
            <c:numRef>
              <c:f>Sheet1!$L$4:$L$24</c:f>
              <c:numCache>
                <c:formatCode>0.00</c:formatCode>
                <c:ptCount val="21"/>
                <c:pt idx="0">
                  <c:v>3.1073664899866951</c:v>
                </c:pt>
                <c:pt idx="1">
                  <c:v>3.2504754992539233</c:v>
                </c:pt>
                <c:pt idx="2">
                  <c:v>3.4286926638614723</c:v>
                </c:pt>
                <c:pt idx="3">
                  <c:v>3.5291449899116047</c:v>
                </c:pt>
                <c:pt idx="4">
                  <c:v>3.5070601223632347</c:v>
                </c:pt>
                <c:pt idx="5">
                  <c:v>3.6963753089819984</c:v>
                </c:pt>
                <c:pt idx="6">
                  <c:v>3.9056555114768621</c:v>
                </c:pt>
                <c:pt idx="7">
                  <c:v>4.1882330482480645</c:v>
                </c:pt>
                <c:pt idx="8">
                  <c:v>5.0245829913192743</c:v>
                </c:pt>
                <c:pt idx="9">
                  <c:v>5.2343057321498314</c:v>
                </c:pt>
                <c:pt idx="10">
                  <c:v>5.0434151791331789</c:v>
                </c:pt>
                <c:pt idx="11">
                  <c:v>5.736884766263989</c:v>
                </c:pt>
                <c:pt idx="12">
                  <c:v>5.7532291673074756</c:v>
                </c:pt>
                <c:pt idx="13">
                  <c:v>6.3962371330653705</c:v>
                </c:pt>
                <c:pt idx="14">
                  <c:v>6.388114927182114</c:v>
                </c:pt>
                <c:pt idx="15">
                  <c:v>6.5890620535521416</c:v>
                </c:pt>
                <c:pt idx="16">
                  <c:v>6.0722728728813857</c:v>
                </c:pt>
                <c:pt idx="17">
                  <c:v>5.2742027238741169</c:v>
                </c:pt>
                <c:pt idx="18">
                  <c:v>4.4202841876278312</c:v>
                </c:pt>
                <c:pt idx="19">
                  <c:v>3.98137841860513</c:v>
                </c:pt>
                <c:pt idx="20">
                  <c:v>0.85699170460475438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342-554A-A9B1-258E45F13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-27"/>
        <c:axId val="26260784"/>
        <c:axId val="25342400"/>
      </c:barChart>
      <c:catAx>
        <c:axId val="26260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42400"/>
        <c:crosses val="autoZero"/>
        <c:auto val="1"/>
        <c:lblAlgn val="ctr"/>
        <c:lblOffset val="100"/>
        <c:noMultiLvlLbl val="0"/>
      </c:catAx>
      <c:valAx>
        <c:axId val="25342400"/>
        <c:scaling>
          <c:orientation val="minMax"/>
          <c:max val="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60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My Country</a:t>
            </a:r>
          </a:p>
          <a:p>
            <a:pPr>
              <a:defRPr/>
            </a:pPr>
            <a:r>
              <a:rPr lang="en-US" sz="1000"/>
              <a:t>Projected</a:t>
            </a:r>
            <a:r>
              <a:rPr lang="en-US" sz="1000" baseline="0"/>
              <a:t> Population (in millions)</a:t>
            </a:r>
            <a:endParaRPr lang="en-US" sz="1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Sheet1!$D$3:$L$3</c:f>
              <c:numCache>
                <c:formatCode>General</c:formatCode>
                <c:ptCount val="9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2035</c:v>
                </c:pt>
                <c:pt idx="6">
                  <c:v>2040</c:v>
                </c:pt>
                <c:pt idx="7">
                  <c:v>2045</c:v>
                </c:pt>
                <c:pt idx="8">
                  <c:v>2050</c:v>
                </c:pt>
              </c:numCache>
            </c:numRef>
          </c:xVal>
          <c:yVal>
            <c:numRef>
              <c:f>Sheet1!$D$25:$L$25</c:f>
              <c:numCache>
                <c:formatCode>0.00</c:formatCode>
                <c:ptCount val="9"/>
                <c:pt idx="0">
                  <c:v>163.13999999999999</c:v>
                </c:pt>
                <c:pt idx="1">
                  <c:v>156.55000000000001</c:v>
                </c:pt>
                <c:pt idx="2">
                  <c:v>144.96677392875236</c:v>
                </c:pt>
                <c:pt idx="3">
                  <c:v>133.38781043813751</c:v>
                </c:pt>
                <c:pt idx="4">
                  <c:v>122.72112636305316</c:v>
                </c:pt>
                <c:pt idx="5">
                  <c:v>114.67293791343525</c:v>
                </c:pt>
                <c:pt idx="6">
                  <c:v>107.81509185547723</c:v>
                </c:pt>
                <c:pt idx="7">
                  <c:v>101.4125369440968</c:v>
                </c:pt>
                <c:pt idx="8">
                  <c:v>95.383965491650443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00B-8047-88C2-CB373C1CB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94368"/>
        <c:axId val="32095728"/>
      </c:scatterChart>
      <c:valAx>
        <c:axId val="32094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095728"/>
        <c:crosses val="autoZero"/>
        <c:crossBetween val="midCat"/>
      </c:valAx>
      <c:valAx>
        <c:axId val="32095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094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32714</xdr:colOff>
      <xdr:row>0</xdr:row>
      <xdr:rowOff>48106</xdr:rowOff>
    </xdr:from>
    <xdr:to>
      <xdr:col>17</xdr:col>
      <xdr:colOff>432954</xdr:colOff>
      <xdr:row>10</xdr:row>
      <xdr:rowOff>192424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23091</xdr:colOff>
      <xdr:row>11</xdr:row>
      <xdr:rowOff>33096</xdr:rowOff>
    </xdr:from>
    <xdr:to>
      <xdr:col>17</xdr:col>
      <xdr:colOff>457970</xdr:colOff>
      <xdr:row>24</xdr:row>
      <xdr:rowOff>24629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27902</xdr:colOff>
      <xdr:row>24</xdr:row>
      <xdr:rowOff>71582</xdr:rowOff>
    </xdr:from>
    <xdr:to>
      <xdr:col>17</xdr:col>
      <xdr:colOff>462780</xdr:colOff>
      <xdr:row>37</xdr:row>
      <xdr:rowOff>188191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1"/>
  <sheetViews>
    <sheetView tabSelected="1" topLeftCell="A9" zoomScale="132" workbookViewId="0">
      <selection activeCell="D3" sqref="D3:L3"/>
    </sheetView>
  </sheetViews>
  <sheetFormatPr baseColWidth="10" defaultRowHeight="16" x14ac:dyDescent="0.2"/>
  <cols>
    <col min="1" max="1" width="2.83203125" customWidth="1"/>
    <col min="2" max="2" width="8.33203125" style="2" customWidth="1"/>
    <col min="3" max="3" width="9.6640625" style="2" customWidth="1"/>
    <col min="4" max="5" width="8.6640625" customWidth="1"/>
    <col min="6" max="6" width="8.83203125" customWidth="1"/>
    <col min="7" max="7" width="9.5" customWidth="1"/>
    <col min="8" max="9" width="8.83203125" customWidth="1"/>
    <col min="10" max="10" width="9" customWidth="1"/>
    <col min="11" max="11" width="9.33203125" customWidth="1"/>
    <col min="12" max="12" width="9.5" customWidth="1"/>
  </cols>
  <sheetData>
    <row r="1" spans="2:12" ht="28" x14ac:dyDescent="0.2">
      <c r="B1" s="14" t="s">
        <v>25</v>
      </c>
      <c r="D1" s="25" t="s">
        <v>23</v>
      </c>
      <c r="E1" s="22" t="s">
        <v>23</v>
      </c>
      <c r="F1" s="22" t="s">
        <v>23</v>
      </c>
      <c r="G1" s="22" t="s">
        <v>23</v>
      </c>
      <c r="H1" s="22" t="s">
        <v>23</v>
      </c>
      <c r="I1" s="22" t="s">
        <v>23</v>
      </c>
      <c r="J1" s="22" t="s">
        <v>23</v>
      </c>
      <c r="K1" s="22" t="s">
        <v>23</v>
      </c>
      <c r="L1" s="23" t="s">
        <v>23</v>
      </c>
    </row>
    <row r="2" spans="2:12" ht="17" thickBot="1" x14ac:dyDescent="0.25">
      <c r="D2" s="26">
        <f>D4/SUM(D4:D24)</f>
        <v>3.800416819909281E-2</v>
      </c>
      <c r="E2" s="24">
        <f>E4/SUM(E4:E24)</f>
        <v>3.2577451293516441E-2</v>
      </c>
      <c r="F2" s="24">
        <f>E2</f>
        <v>3.2577451293516441E-2</v>
      </c>
      <c r="G2" s="24">
        <f>E2</f>
        <v>3.2577451293516441E-2</v>
      </c>
      <c r="H2" s="24">
        <f>E2</f>
        <v>3.2577451293516441E-2</v>
      </c>
      <c r="I2" s="24">
        <f>E2</f>
        <v>3.2577451293516441E-2</v>
      </c>
      <c r="J2" s="24">
        <f>E2</f>
        <v>3.2577451293516441E-2</v>
      </c>
      <c r="K2" s="24">
        <f>E2</f>
        <v>3.2577451293516441E-2</v>
      </c>
      <c r="L2" s="24">
        <f>E2</f>
        <v>3.2577451293516441E-2</v>
      </c>
    </row>
    <row r="3" spans="2:12" ht="29" thickBot="1" x14ac:dyDescent="0.25">
      <c r="B3" s="14" t="s">
        <v>0</v>
      </c>
      <c r="C3" s="14" t="s">
        <v>22</v>
      </c>
      <c r="D3" s="39">
        <v>2010</v>
      </c>
      <c r="E3" s="40">
        <v>2015</v>
      </c>
      <c r="F3" s="41">
        <v>2020</v>
      </c>
      <c r="G3" s="41">
        <v>2025</v>
      </c>
      <c r="H3" s="41">
        <v>2030</v>
      </c>
      <c r="I3" s="41">
        <v>2035</v>
      </c>
      <c r="J3" s="41">
        <v>2040</v>
      </c>
      <c r="K3" s="41">
        <v>2045</v>
      </c>
      <c r="L3" s="41">
        <v>2050</v>
      </c>
    </row>
    <row r="4" spans="2:12" ht="18" thickTop="1" thickBot="1" x14ac:dyDescent="0.25">
      <c r="B4" s="15" t="s">
        <v>1</v>
      </c>
      <c r="C4" s="16">
        <f>E5/D4</f>
        <v>0.98387096774193539</v>
      </c>
      <c r="D4" s="27">
        <v>6.2</v>
      </c>
      <c r="E4" s="1">
        <v>5.0999999999999996</v>
      </c>
      <c r="F4" s="5">
        <f t="shared" ref="F4:L4" si="0">F2*SUM(F5:F24)/(1 - F2)</f>
        <v>4.7226480168421379</v>
      </c>
      <c r="G4" s="5">
        <f t="shared" si="0"/>
        <v>4.3454348976972295</v>
      </c>
      <c r="H4" s="5">
        <f t="shared" si="0"/>
        <v>3.9979415167778405</v>
      </c>
      <c r="I4" s="5">
        <f t="shared" si="0"/>
        <v>3.7357520495593719</v>
      </c>
      <c r="J4" s="5">
        <f t="shared" si="0"/>
        <v>3.5123409036278108</v>
      </c>
      <c r="K4" s="5">
        <f t="shared" si="0"/>
        <v>3.3037619828482501</v>
      </c>
      <c r="L4" s="5">
        <f t="shared" si="0"/>
        <v>3.1073664899866951</v>
      </c>
    </row>
    <row r="5" spans="2:12" ht="17" thickBot="1" x14ac:dyDescent="0.25">
      <c r="B5" s="17" t="s">
        <v>2</v>
      </c>
      <c r="C5" s="16">
        <f>E6/D5</f>
        <v>0.99218749999999989</v>
      </c>
      <c r="D5" s="28">
        <v>6.4</v>
      </c>
      <c r="E5" s="3">
        <v>6.1</v>
      </c>
      <c r="F5" s="4">
        <f>C4*E4</f>
        <v>5.0177419354838699</v>
      </c>
      <c r="G5" s="5">
        <f>F4*C4</f>
        <v>4.6464762746350061</v>
      </c>
      <c r="H5" s="5">
        <f>G4*C4</f>
        <v>4.275347238056951</v>
      </c>
      <c r="I5" s="5">
        <f>H4*C4</f>
        <v>3.9334585890878748</v>
      </c>
      <c r="J5" s="5">
        <f>I4*C4</f>
        <v>3.675497984243898</v>
      </c>
      <c r="K5" s="5">
        <f>J4*C4</f>
        <v>3.455690243891878</v>
      </c>
      <c r="L5" s="5">
        <f>K4*C4</f>
        <v>3.2504754992539233</v>
      </c>
    </row>
    <row r="6" spans="2:12" ht="17" thickBot="1" x14ac:dyDescent="0.25">
      <c r="B6" s="17" t="s">
        <v>3</v>
      </c>
      <c r="C6" s="16">
        <f t="shared" ref="C6:C22" si="1">E7/D6</f>
        <v>0.96774193548387089</v>
      </c>
      <c r="D6" s="28">
        <v>6.2</v>
      </c>
      <c r="E6" s="3">
        <v>6.35</v>
      </c>
      <c r="F6" s="33">
        <f t="shared" ref="F6:F24" si="2">C5*E5</f>
        <v>6.0523437499999986</v>
      </c>
      <c r="G6" s="4">
        <f t="shared" ref="G6:G24" si="3">F5*C5</f>
        <v>4.9785408266129014</v>
      </c>
      <c r="H6" s="5">
        <f t="shared" ref="H6:H24" si="4">G5*C5</f>
        <v>4.6101756787394192</v>
      </c>
      <c r="I6" s="5">
        <f t="shared" ref="I6:I24" si="5">H5*C5</f>
        <v>4.2419460877596302</v>
      </c>
      <c r="J6" s="5">
        <f t="shared" ref="J6:J24" si="6">I5*C5</f>
        <v>3.9027284438606253</v>
      </c>
      <c r="K6" s="5">
        <f t="shared" ref="K6:K24" si="7">J5*C5</f>
        <v>3.6467831562419919</v>
      </c>
      <c r="L6" s="5">
        <f t="shared" ref="L6:L24" si="8">K5*C5</f>
        <v>3.4286926638614723</v>
      </c>
    </row>
    <row r="7" spans="2:12" ht="17" thickBot="1" x14ac:dyDescent="0.25">
      <c r="B7" s="18" t="s">
        <v>4</v>
      </c>
      <c r="C7" s="16">
        <f t="shared" si="1"/>
        <v>0.9285714285714286</v>
      </c>
      <c r="D7" s="28">
        <v>7</v>
      </c>
      <c r="E7" s="3">
        <v>6</v>
      </c>
      <c r="F7" s="33">
        <f t="shared" si="2"/>
        <v>6.1451612903225801</v>
      </c>
      <c r="G7" s="5">
        <f t="shared" si="3"/>
        <v>5.8571068548387082</v>
      </c>
      <c r="H7" s="4">
        <f t="shared" si="4"/>
        <v>4.8179427354318394</v>
      </c>
      <c r="I7" s="5">
        <f t="shared" si="5"/>
        <v>4.4614603342639541</v>
      </c>
      <c r="J7" s="5">
        <f t="shared" si="6"/>
        <v>4.1051091171867382</v>
      </c>
      <c r="K7" s="5">
        <f t="shared" si="7"/>
        <v>3.7768339779296372</v>
      </c>
      <c r="L7" s="5">
        <f t="shared" si="8"/>
        <v>3.5291449899116047</v>
      </c>
    </row>
    <row r="8" spans="2:12" ht="17" thickBot="1" x14ac:dyDescent="0.25">
      <c r="B8" s="17" t="s">
        <v>5</v>
      </c>
      <c r="C8" s="16">
        <f t="shared" si="1"/>
        <v>0.96969696969696983</v>
      </c>
      <c r="D8" s="29">
        <v>6.6</v>
      </c>
      <c r="E8" s="3">
        <v>6.5</v>
      </c>
      <c r="F8" s="33">
        <f t="shared" si="2"/>
        <v>5.5714285714285712</v>
      </c>
      <c r="G8" s="5">
        <f t="shared" si="3"/>
        <v>5.7062211981566815</v>
      </c>
      <c r="H8" s="5">
        <f t="shared" si="4"/>
        <v>5.4387420794930863</v>
      </c>
      <c r="I8" s="4">
        <f t="shared" si="5"/>
        <v>4.4738039686152797</v>
      </c>
      <c r="J8" s="5">
        <f t="shared" si="6"/>
        <v>4.1427845961022429</v>
      </c>
      <c r="K8" s="5">
        <f t="shared" si="7"/>
        <v>3.8118870373876854</v>
      </c>
      <c r="L8" s="5">
        <f t="shared" si="8"/>
        <v>3.5070601223632347</v>
      </c>
    </row>
    <row r="9" spans="2:12" ht="17" thickBot="1" x14ac:dyDescent="0.25">
      <c r="B9" s="18" t="s">
        <v>6</v>
      </c>
      <c r="C9" s="16">
        <f t="shared" si="1"/>
        <v>0.97222222222222221</v>
      </c>
      <c r="D9" s="28">
        <v>7.2</v>
      </c>
      <c r="E9" s="6">
        <v>6.4</v>
      </c>
      <c r="F9" s="33">
        <f t="shared" si="2"/>
        <v>6.3030303030303036</v>
      </c>
      <c r="G9" s="5">
        <f t="shared" si="3"/>
        <v>5.4025974025974035</v>
      </c>
      <c r="H9" s="5">
        <f t="shared" si="4"/>
        <v>5.5333054042731469</v>
      </c>
      <c r="I9" s="5">
        <f t="shared" si="5"/>
        <v>5.2739317134478423</v>
      </c>
      <c r="J9" s="4">
        <f t="shared" si="6"/>
        <v>4.3382341513845146</v>
      </c>
      <c r="K9" s="5">
        <f t="shared" si="7"/>
        <v>4.0172456689476297</v>
      </c>
      <c r="L9" s="5">
        <f t="shared" si="8"/>
        <v>3.6963753089819984</v>
      </c>
    </row>
    <row r="10" spans="2:12" ht="17" thickBot="1" x14ac:dyDescent="0.25">
      <c r="B10" s="18" t="s">
        <v>7</v>
      </c>
      <c r="C10" s="16">
        <f t="shared" si="1"/>
        <v>0.99300699300699291</v>
      </c>
      <c r="D10" s="30">
        <v>7.15</v>
      </c>
      <c r="E10" s="3">
        <v>7</v>
      </c>
      <c r="F10" s="7">
        <f t="shared" si="2"/>
        <v>6.2222222222222223</v>
      </c>
      <c r="G10" s="5">
        <f t="shared" si="3"/>
        <v>6.127946127946128</v>
      </c>
      <c r="H10" s="5">
        <f t="shared" si="4"/>
        <v>5.2525252525252535</v>
      </c>
      <c r="I10" s="5">
        <f t="shared" si="5"/>
        <v>5.3796024763766708</v>
      </c>
      <c r="J10" s="5">
        <f t="shared" si="6"/>
        <v>5.1274336102965137</v>
      </c>
      <c r="K10" s="4">
        <f t="shared" si="7"/>
        <v>4.2177276471793892</v>
      </c>
      <c r="L10" s="5">
        <f t="shared" si="8"/>
        <v>3.9056555114768621</v>
      </c>
    </row>
    <row r="11" spans="2:12" ht="17" thickBot="1" x14ac:dyDescent="0.25">
      <c r="B11" s="18" t="s">
        <v>8</v>
      </c>
      <c r="C11" s="16">
        <f t="shared" si="1"/>
        <v>0.98684210526315796</v>
      </c>
      <c r="D11" s="28">
        <v>7.6</v>
      </c>
      <c r="E11" s="8">
        <v>7.1</v>
      </c>
      <c r="F11" s="33">
        <f t="shared" si="2"/>
        <v>6.9510489510489499</v>
      </c>
      <c r="G11" s="7">
        <f t="shared" si="3"/>
        <v>6.1787101787101779</v>
      </c>
      <c r="H11" s="5">
        <f t="shared" si="4"/>
        <v>6.0850933578206297</v>
      </c>
      <c r="I11" s="5">
        <f t="shared" si="5"/>
        <v>5.2157943067033985</v>
      </c>
      <c r="J11" s="5">
        <f t="shared" si="6"/>
        <v>5.3419828786397705</v>
      </c>
      <c r="K11" s="5">
        <f t="shared" si="7"/>
        <v>5.0915774312035307</v>
      </c>
      <c r="L11" s="4">
        <f t="shared" si="8"/>
        <v>4.1882330482480645</v>
      </c>
    </row>
    <row r="12" spans="2:12" ht="17" thickBot="1" x14ac:dyDescent="0.25">
      <c r="B12" s="18" t="s">
        <v>9</v>
      </c>
      <c r="C12" s="16">
        <f t="shared" si="1"/>
        <v>0.99290780141843971</v>
      </c>
      <c r="D12" s="28">
        <v>7.05</v>
      </c>
      <c r="E12" s="3">
        <v>7.5</v>
      </c>
      <c r="F12" s="9">
        <f t="shared" si="2"/>
        <v>7.0065789473684212</v>
      </c>
      <c r="G12" s="5">
        <f t="shared" si="3"/>
        <v>6.8595877806404113</v>
      </c>
      <c r="H12" s="7">
        <f t="shared" si="4"/>
        <v>6.0974113605692546</v>
      </c>
      <c r="I12" s="5">
        <f t="shared" si="5"/>
        <v>6.0050263399545694</v>
      </c>
      <c r="J12" s="5">
        <f t="shared" si="6"/>
        <v>5.1471654342467756</v>
      </c>
      <c r="K12" s="5">
        <f t="shared" si="7"/>
        <v>5.2716936302366157</v>
      </c>
      <c r="L12" s="5">
        <f t="shared" si="8"/>
        <v>5.0245829913192743</v>
      </c>
    </row>
    <row r="13" spans="2:12" ht="17" thickBot="1" x14ac:dyDescent="0.25">
      <c r="B13" s="18" t="s">
        <v>10</v>
      </c>
      <c r="C13" s="16">
        <f t="shared" si="1"/>
        <v>0.98684210526315796</v>
      </c>
      <c r="D13" s="28">
        <v>7.6</v>
      </c>
      <c r="E13" s="3">
        <v>7</v>
      </c>
      <c r="F13" s="33">
        <f t="shared" si="2"/>
        <v>7.4468085106382977</v>
      </c>
      <c r="G13" s="9">
        <f t="shared" si="3"/>
        <v>6.9568868980963048</v>
      </c>
      <c r="H13" s="5">
        <f t="shared" si="4"/>
        <v>6.8109382219124655</v>
      </c>
      <c r="I13" s="7">
        <f t="shared" si="5"/>
        <v>6.0541673083666359</v>
      </c>
      <c r="J13" s="5">
        <f t="shared" si="6"/>
        <v>5.9624375006641115</v>
      </c>
      <c r="K13" s="5">
        <f t="shared" si="7"/>
        <v>5.1106607148549541</v>
      </c>
      <c r="L13" s="5">
        <f t="shared" si="8"/>
        <v>5.2343057321498314</v>
      </c>
    </row>
    <row r="14" spans="2:12" ht="17" thickBot="1" x14ac:dyDescent="0.25">
      <c r="B14" s="18" t="s">
        <v>11</v>
      </c>
      <c r="C14" s="16">
        <f t="shared" si="1"/>
        <v>0.97499999999999998</v>
      </c>
      <c r="D14" s="28">
        <v>8</v>
      </c>
      <c r="E14" s="3">
        <v>7.5</v>
      </c>
      <c r="F14" s="33">
        <f t="shared" si="2"/>
        <v>6.9078947368421062</v>
      </c>
      <c r="G14" s="5">
        <f t="shared" si="3"/>
        <v>7.3488241881298997</v>
      </c>
      <c r="H14" s="9">
        <f t="shared" si="4"/>
        <v>6.8653489125950378</v>
      </c>
      <c r="I14" s="5">
        <f t="shared" si="5"/>
        <v>6.7213206137294073</v>
      </c>
      <c r="J14" s="7">
        <f t="shared" si="6"/>
        <v>5.9745072122039176</v>
      </c>
      <c r="K14" s="5">
        <f t="shared" si="7"/>
        <v>5.8839843756553734</v>
      </c>
      <c r="L14" s="5">
        <f t="shared" si="8"/>
        <v>5.0434151791331789</v>
      </c>
    </row>
    <row r="15" spans="2:12" ht="17" thickBot="1" x14ac:dyDescent="0.25">
      <c r="B15" s="18" t="s">
        <v>12</v>
      </c>
      <c r="C15" s="16">
        <f t="shared" si="1"/>
        <v>0.98765432098765438</v>
      </c>
      <c r="D15" s="28">
        <v>8.1</v>
      </c>
      <c r="E15" s="3">
        <v>7.8</v>
      </c>
      <c r="F15" s="33">
        <f t="shared" si="2"/>
        <v>7.3125</v>
      </c>
      <c r="G15" s="5">
        <f t="shared" si="3"/>
        <v>6.7351973684210531</v>
      </c>
      <c r="H15" s="5">
        <f t="shared" si="4"/>
        <v>7.1651035834266521</v>
      </c>
      <c r="I15" s="9">
        <f t="shared" si="5"/>
        <v>6.6937151897801614</v>
      </c>
      <c r="J15" s="5">
        <f t="shared" si="6"/>
        <v>6.5532875983861718</v>
      </c>
      <c r="K15" s="7">
        <f t="shared" si="7"/>
        <v>5.8251445318988191</v>
      </c>
      <c r="L15" s="5">
        <f t="shared" si="8"/>
        <v>5.736884766263989</v>
      </c>
    </row>
    <row r="16" spans="2:12" ht="17" thickBot="1" x14ac:dyDescent="0.25">
      <c r="B16" s="18" t="s">
        <v>13</v>
      </c>
      <c r="C16" s="16">
        <f t="shared" si="1"/>
        <v>0.9882352941176471</v>
      </c>
      <c r="D16" s="31">
        <v>8.5</v>
      </c>
      <c r="E16" s="3">
        <v>8</v>
      </c>
      <c r="F16" s="33">
        <f t="shared" si="2"/>
        <v>7.7037037037037042</v>
      </c>
      <c r="G16" s="5">
        <f t="shared" si="3"/>
        <v>7.2222222222222223</v>
      </c>
      <c r="H16" s="5">
        <f t="shared" si="4"/>
        <v>6.6520467836257318</v>
      </c>
      <c r="I16" s="5">
        <f t="shared" si="5"/>
        <v>7.0766455144954596</v>
      </c>
      <c r="J16" s="9">
        <f t="shared" si="6"/>
        <v>6.6110767306470732</v>
      </c>
      <c r="K16" s="5">
        <f t="shared" si="7"/>
        <v>6.4723828132209107</v>
      </c>
      <c r="L16" s="7">
        <f t="shared" si="8"/>
        <v>5.7532291673074756</v>
      </c>
    </row>
    <row r="17" spans="2:12" ht="17" thickBot="1" x14ac:dyDescent="0.25">
      <c r="B17" s="18" t="s">
        <v>14</v>
      </c>
      <c r="C17" s="16">
        <f t="shared" si="1"/>
        <v>0.97777777777777786</v>
      </c>
      <c r="D17" s="28">
        <v>9</v>
      </c>
      <c r="E17" s="10">
        <v>8.4</v>
      </c>
      <c r="F17" s="33">
        <v>8</v>
      </c>
      <c r="G17" s="5">
        <f t="shared" si="3"/>
        <v>7.6130718954248371</v>
      </c>
      <c r="H17" s="5">
        <f t="shared" si="4"/>
        <v>7.1372549019607847</v>
      </c>
      <c r="I17" s="5">
        <f t="shared" si="5"/>
        <v>6.5737874097007234</v>
      </c>
      <c r="J17" s="5">
        <f t="shared" si="6"/>
        <v>6.993390861383749</v>
      </c>
      <c r="K17" s="9">
        <f t="shared" si="7"/>
        <v>6.5332993573453431</v>
      </c>
      <c r="L17" s="5">
        <f t="shared" si="8"/>
        <v>6.3962371330653705</v>
      </c>
    </row>
    <row r="18" spans="2:12" ht="17" thickBot="1" x14ac:dyDescent="0.25">
      <c r="B18" s="18" t="s">
        <v>15</v>
      </c>
      <c r="C18" s="16">
        <f t="shared" si="1"/>
        <v>0.96359743040685231</v>
      </c>
      <c r="D18" s="28">
        <v>9.34</v>
      </c>
      <c r="E18" s="3">
        <v>8.8000000000000007</v>
      </c>
      <c r="F18" s="11">
        <f t="shared" si="2"/>
        <v>8.2133333333333347</v>
      </c>
      <c r="G18" s="5">
        <f t="shared" si="3"/>
        <v>7.8222222222222229</v>
      </c>
      <c r="H18" s="5">
        <f t="shared" si="4"/>
        <v>7.4438925199709525</v>
      </c>
      <c r="I18" s="5">
        <f t="shared" si="5"/>
        <v>6.9786492374727676</v>
      </c>
      <c r="J18" s="5">
        <f t="shared" si="6"/>
        <v>6.4277032450407079</v>
      </c>
      <c r="K18" s="5">
        <f t="shared" si="7"/>
        <v>6.8379821755752221</v>
      </c>
      <c r="L18" s="9">
        <f t="shared" si="8"/>
        <v>6.388114927182114</v>
      </c>
    </row>
    <row r="19" spans="2:12" ht="17" thickBot="1" x14ac:dyDescent="0.25">
      <c r="B19" s="18" t="s">
        <v>16</v>
      </c>
      <c r="C19" s="16">
        <f t="shared" si="1"/>
        <v>0.98039215686274517</v>
      </c>
      <c r="D19" s="28">
        <v>10.199999999999999</v>
      </c>
      <c r="E19" s="3">
        <v>9</v>
      </c>
      <c r="F19" s="33">
        <f t="shared" si="2"/>
        <v>8.4796573875803016</v>
      </c>
      <c r="G19" s="11">
        <f t="shared" si="3"/>
        <v>7.9143468950749485</v>
      </c>
      <c r="H19" s="5">
        <f t="shared" si="4"/>
        <v>7.5374732334047119</v>
      </c>
      <c r="I19" s="5">
        <f t="shared" si="5"/>
        <v>7.1729157044687986</v>
      </c>
      <c r="J19" s="5">
        <f t="shared" si="6"/>
        <v>6.7246084729394981</v>
      </c>
      <c r="K19" s="5">
        <f t="shared" si="7"/>
        <v>6.1937183303390126</v>
      </c>
      <c r="L19" s="5">
        <f t="shared" si="8"/>
        <v>6.5890620535521416</v>
      </c>
    </row>
    <row r="20" spans="2:12" ht="17" thickBot="1" x14ac:dyDescent="0.25">
      <c r="B20" s="18" t="s">
        <v>17</v>
      </c>
      <c r="C20" s="16">
        <f t="shared" si="1"/>
        <v>0.8</v>
      </c>
      <c r="D20" s="28">
        <v>15</v>
      </c>
      <c r="E20" s="3">
        <v>10</v>
      </c>
      <c r="F20" s="33">
        <f t="shared" si="2"/>
        <v>8.8235294117647065</v>
      </c>
      <c r="G20" s="5">
        <f t="shared" si="3"/>
        <v>8.3133895956669637</v>
      </c>
      <c r="H20" s="11">
        <f t="shared" si="4"/>
        <v>7.7591636226224994</v>
      </c>
      <c r="I20" s="5">
        <f t="shared" si="5"/>
        <v>7.3896796405928553</v>
      </c>
      <c r="J20" s="5">
        <f t="shared" si="6"/>
        <v>7.0322702984988226</v>
      </c>
      <c r="K20" s="5">
        <f t="shared" si="7"/>
        <v>6.5927534048426457</v>
      </c>
      <c r="L20" s="5">
        <f t="shared" si="8"/>
        <v>6.0722728728813857</v>
      </c>
    </row>
    <row r="21" spans="2:12" ht="17" thickBot="1" x14ac:dyDescent="0.25">
      <c r="B21" s="18" t="s">
        <v>18</v>
      </c>
      <c r="C21" s="16">
        <f t="shared" si="1"/>
        <v>0.7857142857142857</v>
      </c>
      <c r="D21" s="28">
        <v>14</v>
      </c>
      <c r="E21" s="3">
        <v>12</v>
      </c>
      <c r="F21" s="33">
        <f t="shared" si="2"/>
        <v>8</v>
      </c>
      <c r="G21" s="5">
        <f t="shared" si="3"/>
        <v>7.0588235294117654</v>
      </c>
      <c r="H21" s="5">
        <f t="shared" si="4"/>
        <v>6.6507116765335716</v>
      </c>
      <c r="I21" s="11">
        <f t="shared" si="5"/>
        <v>6.2073308980980002</v>
      </c>
      <c r="J21" s="5">
        <f t="shared" si="6"/>
        <v>5.9117437124742844</v>
      </c>
      <c r="K21" s="5">
        <f t="shared" si="7"/>
        <v>5.6258162387990582</v>
      </c>
      <c r="L21" s="5">
        <f t="shared" si="8"/>
        <v>5.2742027238741169</v>
      </c>
    </row>
    <row r="22" spans="2:12" ht="17" thickBot="1" x14ac:dyDescent="0.25">
      <c r="B22" s="18" t="s">
        <v>19</v>
      </c>
      <c r="C22" s="16">
        <f t="shared" si="1"/>
        <v>0.8571428571428571</v>
      </c>
      <c r="D22" s="28">
        <v>7</v>
      </c>
      <c r="E22" s="3">
        <v>11</v>
      </c>
      <c r="F22" s="33">
        <f t="shared" si="2"/>
        <v>9.4285714285714288</v>
      </c>
      <c r="G22" s="5">
        <f t="shared" si="3"/>
        <v>6.2857142857142856</v>
      </c>
      <c r="H22" s="5">
        <f t="shared" si="4"/>
        <v>5.5462184873949587</v>
      </c>
      <c r="I22" s="5">
        <f t="shared" si="5"/>
        <v>5.2255591744192351</v>
      </c>
      <c r="J22" s="11">
        <f t="shared" si="6"/>
        <v>4.8771885627912859</v>
      </c>
      <c r="K22" s="5">
        <f t="shared" si="7"/>
        <v>4.6449414883726519</v>
      </c>
      <c r="L22" s="5">
        <f t="shared" si="8"/>
        <v>4.4202841876278312</v>
      </c>
    </row>
    <row r="23" spans="2:12" ht="17" thickBot="1" x14ac:dyDescent="0.25">
      <c r="B23" s="18" t="s">
        <v>20</v>
      </c>
      <c r="C23" s="19">
        <v>0.20499999999999999</v>
      </c>
      <c r="D23" s="28">
        <v>3.5</v>
      </c>
      <c r="E23" s="3">
        <v>6</v>
      </c>
      <c r="F23" s="33">
        <f t="shared" si="2"/>
        <v>9.4285714285714288</v>
      </c>
      <c r="G23" s="5">
        <f t="shared" si="3"/>
        <v>8.0816326530612237</v>
      </c>
      <c r="H23" s="5">
        <f t="shared" si="4"/>
        <v>5.3877551020408161</v>
      </c>
      <c r="I23" s="5">
        <f t="shared" si="5"/>
        <v>4.7539015606242501</v>
      </c>
      <c r="J23" s="5">
        <f t="shared" si="6"/>
        <v>4.4790507209307728</v>
      </c>
      <c r="K23" s="11">
        <f t="shared" si="7"/>
        <v>4.1804473395353874</v>
      </c>
      <c r="L23" s="5">
        <f t="shared" si="8"/>
        <v>3.98137841860513</v>
      </c>
    </row>
    <row r="24" spans="2:12" ht="17" thickBot="1" x14ac:dyDescent="0.25">
      <c r="B24" s="18" t="s">
        <v>21</v>
      </c>
      <c r="C24" s="20"/>
      <c r="D24" s="32">
        <v>1.5</v>
      </c>
      <c r="E24" s="12">
        <v>3</v>
      </c>
      <c r="F24" s="33">
        <f t="shared" si="2"/>
        <v>1.23</v>
      </c>
      <c r="G24" s="5">
        <f t="shared" si="3"/>
        <v>1.9328571428571428</v>
      </c>
      <c r="H24" s="5">
        <f t="shared" si="4"/>
        <v>1.6567346938775507</v>
      </c>
      <c r="I24" s="5">
        <f t="shared" si="5"/>
        <v>1.1044897959183673</v>
      </c>
      <c r="J24" s="5">
        <f t="shared" si="6"/>
        <v>0.97454981992797118</v>
      </c>
      <c r="K24" s="5">
        <f t="shared" si="7"/>
        <v>0.91820539779080834</v>
      </c>
      <c r="L24" s="11">
        <f t="shared" si="8"/>
        <v>0.85699170460475438</v>
      </c>
    </row>
    <row r="25" spans="2:12" x14ac:dyDescent="0.2">
      <c r="C25" s="34" t="s">
        <v>24</v>
      </c>
      <c r="D25" s="35">
        <f>SUM(D4:D24)</f>
        <v>163.13999999999999</v>
      </c>
      <c r="E25" s="35">
        <f>SUM(E4:E24)</f>
        <v>156.55000000000001</v>
      </c>
      <c r="F25" s="35">
        <f t="shared" ref="F25:L25" si="9">SUM(F4:F24)</f>
        <v>144.96677392875236</v>
      </c>
      <c r="G25" s="35">
        <f t="shared" si="9"/>
        <v>133.38781043813751</v>
      </c>
      <c r="H25" s="35">
        <f t="shared" si="9"/>
        <v>122.72112636305316</v>
      </c>
      <c r="I25" s="35">
        <f t="shared" si="9"/>
        <v>114.67293791343525</v>
      </c>
      <c r="J25" s="35">
        <f t="shared" si="9"/>
        <v>107.81509185547723</v>
      </c>
      <c r="K25" s="35">
        <f t="shared" si="9"/>
        <v>101.4125369440968</v>
      </c>
      <c r="L25" s="35">
        <f t="shared" si="9"/>
        <v>95.383965491650443</v>
      </c>
    </row>
    <row r="26" spans="2:12" x14ac:dyDescent="0.2">
      <c r="B26" s="21"/>
      <c r="C26" s="34"/>
      <c r="D26" s="2"/>
      <c r="E26" s="34"/>
      <c r="F26" s="13"/>
      <c r="G26" s="13"/>
      <c r="H26" s="13"/>
      <c r="I26" s="13"/>
      <c r="J26" s="13"/>
      <c r="K26" s="13"/>
      <c r="L26" s="13"/>
    </row>
    <row r="27" spans="2:12" x14ac:dyDescent="0.2">
      <c r="B27" s="38"/>
      <c r="C27" s="36"/>
      <c r="D27" s="37"/>
      <c r="E27" s="37"/>
      <c r="F27" s="37"/>
      <c r="G27" s="37"/>
      <c r="H27" s="37"/>
      <c r="I27" s="37"/>
      <c r="J27" s="37"/>
      <c r="K27" s="37"/>
      <c r="L27" s="37"/>
    </row>
    <row r="28" spans="2:12" x14ac:dyDescent="0.2">
      <c r="B28" s="38"/>
      <c r="C28" s="36"/>
      <c r="D28" s="37"/>
      <c r="E28" s="37"/>
      <c r="F28" s="37"/>
      <c r="G28" s="37"/>
      <c r="H28" s="37"/>
      <c r="I28" s="37"/>
      <c r="J28" s="37"/>
      <c r="K28" s="37"/>
      <c r="L28" s="37"/>
    </row>
    <row r="29" spans="2:12" x14ac:dyDescent="0.2">
      <c r="B29" s="38"/>
      <c r="C29" s="36"/>
      <c r="D29" s="37"/>
      <c r="E29" s="37"/>
      <c r="F29" s="37"/>
      <c r="G29" s="37"/>
      <c r="H29" s="37"/>
      <c r="I29" s="37"/>
      <c r="J29" s="37"/>
      <c r="K29" s="37"/>
      <c r="L29" s="37"/>
    </row>
    <row r="30" spans="2:12" x14ac:dyDescent="0.2">
      <c r="B30" s="38"/>
      <c r="C30" s="36"/>
      <c r="D30" s="37"/>
      <c r="E30" s="37"/>
      <c r="F30" s="37"/>
      <c r="G30" s="37"/>
      <c r="H30" s="37"/>
      <c r="I30" s="37"/>
      <c r="J30" s="37"/>
      <c r="K30" s="37"/>
      <c r="L30" s="37"/>
    </row>
    <row r="31" spans="2:12" x14ac:dyDescent="0.2">
      <c r="D31" s="37"/>
      <c r="E31" s="37"/>
      <c r="F31" s="37"/>
      <c r="G31" s="37"/>
      <c r="H31" s="37"/>
      <c r="I31" s="37"/>
      <c r="J31" s="37"/>
      <c r="K31" s="37"/>
      <c r="L31" s="37"/>
    </row>
  </sheetData>
  <phoneticPr fontId="3" type="noConversion"/>
  <pageMargins left="0.7" right="0.7" top="0.75" bottom="0.75" header="0.3" footer="0.3"/>
  <pageSetup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Henry Kranendonk</cp:lastModifiedBy>
  <cp:lastPrinted>2018-03-04T14:57:24Z</cp:lastPrinted>
  <dcterms:created xsi:type="dcterms:W3CDTF">2018-03-04T02:25:27Z</dcterms:created>
  <dcterms:modified xsi:type="dcterms:W3CDTF">2018-04-10T05:10:56Z</dcterms:modified>
</cp:coreProperties>
</file>